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48"/>
  </bookViews>
  <sheets>
    <sheet name="Раздел 3.3" sheetId="1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29">'г. Жигулевск'!$O$20:$Z$31</definedName>
    <definedName name="data_r_16" localSheetId="46">'г. Новокуйбышевск'!$O$20:$Z$31</definedName>
    <definedName name="data_r_16" localSheetId="8">'г. Октябрьск'!$O$20:$Z$31</definedName>
    <definedName name="data_r_16" localSheetId="10">'г. Отрадный'!$O$20:$Z$31</definedName>
    <definedName name="data_r_16" localSheetId="22">'г. Похвистнево'!$O$20:$Z$31</definedName>
    <definedName name="data_r_16" localSheetId="49">'г. Самара'!$O$20:$Z$31</definedName>
    <definedName name="data_r_16" localSheetId="7">'г. Сызрань'!$O$20:$Z$31</definedName>
    <definedName name="data_r_16" localSheetId="47">'г. Тольятти'!$O$20:$Z$31</definedName>
    <definedName name="data_r_16" localSheetId="40">'г. Чапаевск'!$O$20:$Z$31</definedName>
    <definedName name="data_r_16" localSheetId="2">'г.о. Кинель'!$O$20:$Z$31</definedName>
    <definedName name="data_r_16" localSheetId="50">'Деп Сам'!$O$20:$Z$31</definedName>
    <definedName name="data_r_16" localSheetId="48">'Деп Тольятти'!$O$20:$Z$31</definedName>
    <definedName name="data_r_16" localSheetId="4">ЗУ!$O$20:$Z$31</definedName>
    <definedName name="data_r_16" localSheetId="1">КУ!$O$20:$Z$31</definedName>
    <definedName name="data_r_16" localSheetId="38">'м.р.  Приволжский'!$O$20:$Z$31</definedName>
    <definedName name="data_r_16" localSheetId="31">'м.р. Алексеевский'!$O$20:$Z$31</definedName>
    <definedName name="data_r_16" localSheetId="35">'м.р. Безенчукский'!$O$20:$Z$31</definedName>
    <definedName name="data_r_16" localSheetId="12">'м.р. Богатовский'!$O$20:$Z$31</definedName>
    <definedName name="data_r_16" localSheetId="42">'м.р. Большеглушицкий'!$O$20:$Z$31</definedName>
    <definedName name="data_r_16" localSheetId="43">'м.р. Большечерниговский'!$O$20:$Z$31</definedName>
    <definedName name="data_r_16" localSheetId="32">'м.р. Борский'!$O$20:$Z$31</definedName>
    <definedName name="data_r_16" localSheetId="45">'м.р. Волжский'!$O$20:$Z$31</definedName>
    <definedName name="data_r_16" localSheetId="24">'м.р. Елховский'!$O$20:$Z$31</definedName>
    <definedName name="data_r_16" localSheetId="18">'м.р. Исаклинский'!$O$20:$Z$31</definedName>
    <definedName name="data_r_16" localSheetId="19">'м.р. Камышлинский'!$O$20:$Z$31</definedName>
    <definedName name="data_r_16" localSheetId="3">'м.р. Кинельский'!$O$20:$Z$31</definedName>
    <definedName name="data_r_16" localSheetId="20">'м.р. Клявлинский'!$O$20:$Z$31</definedName>
    <definedName name="data_r_16" localSheetId="25">'м.р. Кошкинский'!$O$20:$Z$31</definedName>
    <definedName name="data_r_16" localSheetId="36">'м.р. Красноармейский'!$O$20:$Z$31</definedName>
    <definedName name="data_r_16" localSheetId="26">'м.р. Красноярский'!$O$20:$Z$31</definedName>
    <definedName name="data_r_16" localSheetId="33">'м.р. Нефтегорский'!$O$20:$Z$31</definedName>
    <definedName name="data_r_16" localSheetId="37">'м.р. Пестравский'!$O$20:$Z$31</definedName>
    <definedName name="data_r_16" localSheetId="21">'м.р. Похвистневский'!$O$20:$Z$31</definedName>
    <definedName name="data_r_16" localSheetId="14">'м.р. Сергиевский'!$O$20:$Z$31</definedName>
    <definedName name="data_r_16" localSheetId="28">'м.р. Ставропольский'!$O$20:$Z$31</definedName>
    <definedName name="data_r_16" localSheetId="5">'м.р. Сызранский'!$O$20:$Z$31</definedName>
    <definedName name="data_r_16" localSheetId="39">'м.р. Хворостянский'!$O$20:$Z$31</definedName>
    <definedName name="data_r_16" localSheetId="15">'м.р. Челно-Вершинский'!$O$20:$Z$31</definedName>
    <definedName name="data_r_16" localSheetId="16">'м.р. Шенталинский'!$O$20:$Z$31</definedName>
    <definedName name="data_r_16" localSheetId="6">'м.р. Шигонский'!$O$20:$Z$31</definedName>
    <definedName name="data_r_16" localSheetId="11">'м.р.Кинель-Черкасский '!$O$20:$Z$31</definedName>
    <definedName name="data_r_16" localSheetId="9">ОУ!$O$20:$Z$31</definedName>
    <definedName name="data_r_16" localSheetId="44">ПУ!$O$20:$Z$31</definedName>
    <definedName name="data_r_16" localSheetId="17">СВУ!$O$20:$Z$31</definedName>
    <definedName name="data_r_16" localSheetId="23">СЗ!$O$20:$Z$31</definedName>
    <definedName name="data_r_16" localSheetId="13">СУ!$O$20:$Z$31</definedName>
    <definedName name="data_r_16" localSheetId="27">ЦУ!$O$20:$Z$31</definedName>
    <definedName name="data_r_16" localSheetId="30">ЮВУ!$O$20:$Z$31</definedName>
    <definedName name="data_r_16" localSheetId="34">ЮЗУ!$O$20:$Z$31</definedName>
    <definedName name="data_r_16" localSheetId="41">ЮУ!$O$20:$Z$31</definedName>
    <definedName name="data_r_16">'Раздел 3.3'!$O$20:$Z$31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29">'г. Жигулевск'!$P$20:$Z$31</definedName>
    <definedName name="razdel_16" localSheetId="46">'г. Новокуйбышевск'!$P$20:$Z$31</definedName>
    <definedName name="razdel_16" localSheetId="8">'г. Октябрьск'!$P$20:$Z$31</definedName>
    <definedName name="razdel_16" localSheetId="10">'г. Отрадный'!$P$20:$Z$31</definedName>
    <definedName name="razdel_16" localSheetId="22">'г. Похвистнево'!$P$20:$Z$31</definedName>
    <definedName name="razdel_16" localSheetId="49">'г. Самара'!$P$20:$Z$31</definedName>
    <definedName name="razdel_16" localSheetId="7">'г. Сызрань'!$P$20:$Z$31</definedName>
    <definedName name="razdel_16" localSheetId="47">'г. Тольятти'!$P$20:$Z$31</definedName>
    <definedName name="razdel_16" localSheetId="40">'г. Чапаевск'!$P$20:$Z$31</definedName>
    <definedName name="razdel_16" localSheetId="2">'г.о. Кинель'!$P$20:$Z$31</definedName>
    <definedName name="razdel_16" localSheetId="50">'Деп Сам'!$P$20:$Z$31</definedName>
    <definedName name="razdel_16" localSheetId="48">'Деп Тольятти'!$P$20:$Z$31</definedName>
    <definedName name="razdel_16" localSheetId="4">ЗУ!$P$20:$Z$31</definedName>
    <definedName name="razdel_16" localSheetId="1">КУ!$P$20:$Z$31</definedName>
    <definedName name="razdel_16" localSheetId="38">'м.р.  Приволжский'!$P$20:$Z$31</definedName>
    <definedName name="razdel_16" localSheetId="31">'м.р. Алексеевский'!$P$20:$Z$31</definedName>
    <definedName name="razdel_16" localSheetId="35">'м.р. Безенчукский'!$P$20:$Z$31</definedName>
    <definedName name="razdel_16" localSheetId="12">'м.р. Богатовский'!$P$20:$Z$31</definedName>
    <definedName name="razdel_16" localSheetId="42">'м.р. Большеглушицкий'!$P$20:$Z$31</definedName>
    <definedName name="razdel_16" localSheetId="43">'м.р. Большечерниговский'!$P$20:$Z$31</definedName>
    <definedName name="razdel_16" localSheetId="32">'м.р. Борский'!$P$20:$Z$31</definedName>
    <definedName name="razdel_16" localSheetId="45">'м.р. Волжский'!$P$20:$Z$31</definedName>
    <definedName name="razdel_16" localSheetId="24">'м.р. Елховский'!$P$20:$Z$31</definedName>
    <definedName name="razdel_16" localSheetId="18">'м.р. Исаклинский'!$P$20:$Z$31</definedName>
    <definedName name="razdel_16" localSheetId="19">'м.р. Камышлинский'!$P$20:$Z$31</definedName>
    <definedName name="razdel_16" localSheetId="3">'м.р. Кинельский'!$P$20:$Z$31</definedName>
    <definedName name="razdel_16" localSheetId="20">'м.р. Клявлинский'!$P$20:$Z$31</definedName>
    <definedName name="razdel_16" localSheetId="25">'м.р. Кошкинский'!$P$20:$Z$31</definedName>
    <definedName name="razdel_16" localSheetId="36">'м.р. Красноармейский'!$P$20:$Z$31</definedName>
    <definedName name="razdel_16" localSheetId="26">'м.р. Красноярский'!$P$20:$Z$31</definedName>
    <definedName name="razdel_16" localSheetId="33">'м.р. Нефтегорский'!$P$20:$Z$31</definedName>
    <definedName name="razdel_16" localSheetId="37">'м.р. Пестравский'!$P$20:$Z$31</definedName>
    <definedName name="razdel_16" localSheetId="21">'м.р. Похвистневский'!$P$20:$Z$31</definedName>
    <definedName name="razdel_16" localSheetId="14">'м.р. Сергиевский'!$P$20:$Z$31</definedName>
    <definedName name="razdel_16" localSheetId="28">'м.р. Ставропольский'!$P$20:$Z$31</definedName>
    <definedName name="razdel_16" localSheetId="5">'м.р. Сызранский'!$P$20:$Z$31</definedName>
    <definedName name="razdel_16" localSheetId="39">'м.р. Хворостянский'!$P$20:$Z$31</definedName>
    <definedName name="razdel_16" localSheetId="15">'м.р. Челно-Вершинский'!$P$20:$Z$31</definedName>
    <definedName name="razdel_16" localSheetId="16">'м.р. Шенталинский'!$P$20:$Z$31</definedName>
    <definedName name="razdel_16" localSheetId="6">'м.р. Шигонский'!$P$20:$Z$31</definedName>
    <definedName name="razdel_16" localSheetId="11">'м.р.Кинель-Черкасский '!$P$20:$Z$31</definedName>
    <definedName name="razdel_16" localSheetId="9">ОУ!$P$20:$Z$31</definedName>
    <definedName name="razdel_16" localSheetId="44">ПУ!$P$20:$Z$31</definedName>
    <definedName name="razdel_16" localSheetId="17">СВУ!$P$20:$Z$31</definedName>
    <definedName name="razdel_16" localSheetId="23">СЗ!$P$20:$Z$31</definedName>
    <definedName name="razdel_16" localSheetId="13">СУ!$P$20:$Z$31</definedName>
    <definedName name="razdel_16" localSheetId="27">ЦУ!$P$20:$Z$31</definedName>
    <definedName name="razdel_16" localSheetId="30">ЮВУ!$P$20:$Z$31</definedName>
    <definedName name="razdel_16" localSheetId="34">ЮЗУ!$P$20:$Z$31</definedName>
    <definedName name="razdel_16" localSheetId="41">ЮУ!$P$20:$Z$31</definedName>
    <definedName name="razdel_16">'Раздел 3.3'!$P$20:$Z$31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1" i="24" l="1"/>
  <c r="Y21" i="24"/>
  <c r="X21" i="24"/>
  <c r="W21" i="24"/>
  <c r="V21" i="24"/>
  <c r="U21" i="24"/>
  <c r="R21" i="24" s="1"/>
  <c r="T21" i="24"/>
  <c r="S21" i="24"/>
  <c r="Q21" i="24"/>
  <c r="P21" i="24"/>
  <c r="Z21" i="23" l="1"/>
  <c r="Y21" i="23"/>
  <c r="X21" i="23"/>
  <c r="W21" i="23"/>
  <c r="V21" i="23"/>
  <c r="U21" i="23"/>
  <c r="T21" i="23"/>
  <c r="S21" i="23"/>
  <c r="R21" i="23"/>
  <c r="Q21" i="23"/>
  <c r="P21" i="23"/>
  <c r="Z21" i="55"/>
  <c r="Y21" i="55"/>
  <c r="X21" i="55"/>
  <c r="T21" i="55" s="1"/>
  <c r="W21" i="55"/>
  <c r="V21" i="55"/>
  <c r="U21" i="55"/>
  <c r="S21" i="55"/>
  <c r="Q21" i="55"/>
  <c r="P21" i="55"/>
  <c r="R21" i="55" l="1"/>
  <c r="Z21" i="22"/>
  <c r="Y21" i="22"/>
  <c r="X21" i="22"/>
  <c r="W21" i="22"/>
  <c r="V21" i="22"/>
  <c r="U21" i="22"/>
  <c r="T21" i="22"/>
  <c r="S21" i="22"/>
  <c r="Q21" i="22"/>
  <c r="P21" i="22"/>
  <c r="R21" i="22" l="1"/>
  <c r="Z21" i="25"/>
  <c r="Y21" i="25"/>
  <c r="X21" i="25"/>
  <c r="W21" i="25"/>
  <c r="V21" i="25"/>
  <c r="U21" i="25"/>
  <c r="R21" i="25" s="1"/>
  <c r="T21" i="25"/>
  <c r="S21" i="25"/>
  <c r="Q21" i="25"/>
  <c r="P21" i="25"/>
  <c r="Z21" i="26"/>
  <c r="Y21" i="26"/>
  <c r="X21" i="26"/>
  <c r="T21" i="26" s="1"/>
  <c r="W21" i="26"/>
  <c r="V21" i="26"/>
  <c r="U21" i="26"/>
  <c r="R21" i="26" s="1"/>
  <c r="S21" i="26"/>
  <c r="Q21" i="26"/>
  <c r="P21" i="26"/>
  <c r="Z21" i="31" l="1"/>
  <c r="Y21" i="31"/>
  <c r="X21" i="31"/>
  <c r="W21" i="31"/>
  <c r="V21" i="31"/>
  <c r="U21" i="31"/>
  <c r="R21" i="31" s="1"/>
  <c r="T21" i="31"/>
  <c r="S21" i="31"/>
  <c r="Q21" i="31"/>
  <c r="P21" i="31"/>
  <c r="Z21" i="32"/>
  <c r="Y21" i="32"/>
  <c r="X21" i="32"/>
  <c r="T21" i="32" s="1"/>
  <c r="W21" i="32"/>
  <c r="V21" i="32"/>
  <c r="U21" i="32"/>
  <c r="S21" i="32"/>
  <c r="Q21" i="32"/>
  <c r="P21" i="32"/>
  <c r="Z21" i="33"/>
  <c r="Y21" i="33"/>
  <c r="X21" i="33"/>
  <c r="T21" i="33" s="1"/>
  <c r="W21" i="33"/>
  <c r="V21" i="33"/>
  <c r="U21" i="33"/>
  <c r="S21" i="33"/>
  <c r="Q21" i="33"/>
  <c r="P21" i="33"/>
  <c r="Z21" i="34"/>
  <c r="Y21" i="34"/>
  <c r="X21" i="34"/>
  <c r="W21" i="34"/>
  <c r="V21" i="34"/>
  <c r="U21" i="34"/>
  <c r="S21" i="34"/>
  <c r="Q21" i="34"/>
  <c r="P21" i="34"/>
  <c r="Z21" i="35"/>
  <c r="Y21" i="35"/>
  <c r="X21" i="35"/>
  <c r="W21" i="35"/>
  <c r="V21" i="35"/>
  <c r="U21" i="35"/>
  <c r="R21" i="35" s="1"/>
  <c r="S21" i="35"/>
  <c r="Q21" i="35"/>
  <c r="P21" i="35"/>
  <c r="Z21" i="36"/>
  <c r="Y21" i="36"/>
  <c r="X21" i="36"/>
  <c r="W21" i="36"/>
  <c r="V21" i="36"/>
  <c r="U21" i="36"/>
  <c r="R21" i="36" s="1"/>
  <c r="S21" i="36"/>
  <c r="Q21" i="36"/>
  <c r="P21" i="36"/>
  <c r="T21" i="34" l="1"/>
  <c r="R21" i="34"/>
  <c r="T21" i="35"/>
  <c r="T21" i="36"/>
  <c r="R21" i="32"/>
  <c r="R21" i="33"/>
  <c r="Z21" i="28"/>
  <c r="Y21" i="28"/>
  <c r="X21" i="28"/>
  <c r="W21" i="28"/>
  <c r="V21" i="28"/>
  <c r="U21" i="28"/>
  <c r="S21" i="28"/>
  <c r="Q21" i="28"/>
  <c r="P21" i="28"/>
  <c r="Z21" i="29"/>
  <c r="Y21" i="29"/>
  <c r="X21" i="29"/>
  <c r="W21" i="29"/>
  <c r="V21" i="29"/>
  <c r="U21" i="29"/>
  <c r="R21" i="29" s="1"/>
  <c r="S21" i="29"/>
  <c r="Q21" i="29"/>
  <c r="P21" i="29"/>
  <c r="T21" i="29" l="1"/>
  <c r="T21" i="28"/>
  <c r="R21" i="28"/>
  <c r="Z21" i="59"/>
  <c r="Y21" i="59"/>
  <c r="X21" i="59"/>
  <c r="T21" i="59" s="1"/>
  <c r="W21" i="59"/>
  <c r="V21" i="59"/>
  <c r="U21" i="59"/>
  <c r="S21" i="59"/>
  <c r="Q21" i="59"/>
  <c r="P21" i="59"/>
  <c r="Z21" i="60"/>
  <c r="Y21" i="60"/>
  <c r="X21" i="60"/>
  <c r="W21" i="60"/>
  <c r="V21" i="60"/>
  <c r="U21" i="60"/>
  <c r="R21" i="60" s="1"/>
  <c r="S21" i="60"/>
  <c r="Q21" i="60"/>
  <c r="P21" i="60"/>
  <c r="Z21" i="61"/>
  <c r="Y21" i="61"/>
  <c r="X21" i="61"/>
  <c r="W21" i="61"/>
  <c r="V21" i="61"/>
  <c r="U21" i="61"/>
  <c r="S21" i="61"/>
  <c r="Q21" i="61"/>
  <c r="P21" i="61"/>
  <c r="R21" i="61" l="1"/>
  <c r="R21" i="59"/>
  <c r="T21" i="60"/>
  <c r="T21" i="61"/>
  <c r="Z21" i="71" l="1"/>
  <c r="Y21" i="71"/>
  <c r="X21" i="71"/>
  <c r="W21" i="71"/>
  <c r="V21" i="71"/>
  <c r="U21" i="71"/>
  <c r="T21" i="71"/>
  <c r="S21" i="71"/>
  <c r="R21" i="71"/>
  <c r="Q21" i="71"/>
  <c r="P21" i="71"/>
  <c r="Z21" i="38" l="1"/>
  <c r="Y21" i="38"/>
  <c r="X21" i="38"/>
  <c r="W21" i="38"/>
  <c r="V21" i="38"/>
  <c r="U21" i="38"/>
  <c r="R21" i="38" s="1"/>
  <c r="T21" i="38"/>
  <c r="S21" i="38"/>
  <c r="Q21" i="38"/>
  <c r="P21" i="38"/>
  <c r="Z21" i="39"/>
  <c r="Y21" i="39"/>
  <c r="X21" i="39"/>
  <c r="T21" i="39" s="1"/>
  <c r="W21" i="39"/>
  <c r="V21" i="39"/>
  <c r="U21" i="39"/>
  <c r="R21" i="39" s="1"/>
  <c r="S21" i="39"/>
  <c r="Q21" i="39"/>
  <c r="P21" i="39"/>
  <c r="Z21" i="40"/>
  <c r="Y21" i="40"/>
  <c r="X21" i="40"/>
  <c r="T21" i="40" s="1"/>
  <c r="W21" i="40"/>
  <c r="V21" i="40"/>
  <c r="U21" i="40"/>
  <c r="S21" i="40"/>
  <c r="Q21" i="40"/>
  <c r="P21" i="40"/>
  <c r="R21" i="40" l="1"/>
  <c r="Z21" i="49"/>
  <c r="Y21" i="49"/>
  <c r="X21" i="49"/>
  <c r="W21" i="49"/>
  <c r="V21" i="49"/>
  <c r="U21" i="49"/>
  <c r="T21" i="49"/>
  <c r="S21" i="49"/>
  <c r="Q21" i="49"/>
  <c r="P21" i="49"/>
  <c r="Z21" i="50"/>
  <c r="Y21" i="50"/>
  <c r="X21" i="50"/>
  <c r="T21" i="50" s="1"/>
  <c r="W21" i="50"/>
  <c r="V21" i="50"/>
  <c r="U21" i="50"/>
  <c r="S21" i="50"/>
  <c r="Q21" i="50"/>
  <c r="P21" i="50"/>
  <c r="Z21" i="51"/>
  <c r="Y21" i="51"/>
  <c r="X21" i="51"/>
  <c r="T21" i="51" s="1"/>
  <c r="W21" i="51"/>
  <c r="V21" i="51"/>
  <c r="U21" i="51"/>
  <c r="S21" i="51"/>
  <c r="Q21" i="51"/>
  <c r="P21" i="51"/>
  <c r="Z21" i="52"/>
  <c r="Y21" i="52"/>
  <c r="X21" i="52"/>
  <c r="W21" i="52"/>
  <c r="V21" i="52"/>
  <c r="U21" i="52"/>
  <c r="S21" i="52"/>
  <c r="Q21" i="52"/>
  <c r="P21" i="52"/>
  <c r="Z21" i="53"/>
  <c r="T21" i="53" s="1"/>
  <c r="Y21" i="53"/>
  <c r="X21" i="53"/>
  <c r="W21" i="53"/>
  <c r="V21" i="53"/>
  <c r="U21" i="53"/>
  <c r="S21" i="53"/>
  <c r="Q21" i="53"/>
  <c r="P21" i="53"/>
  <c r="R21" i="50" l="1"/>
  <c r="T21" i="52"/>
  <c r="R21" i="49"/>
  <c r="R21" i="51"/>
  <c r="R21" i="52"/>
  <c r="R21" i="53"/>
  <c r="Z21" i="45"/>
  <c r="Y21" i="45"/>
  <c r="X21" i="45"/>
  <c r="W21" i="45"/>
  <c r="V21" i="45"/>
  <c r="U21" i="45"/>
  <c r="S21" i="45"/>
  <c r="Q21" i="45"/>
  <c r="P21" i="45"/>
  <c r="Z21" i="46"/>
  <c r="Y21" i="46"/>
  <c r="X21" i="46"/>
  <c r="W21" i="46"/>
  <c r="V21" i="46"/>
  <c r="U21" i="46"/>
  <c r="S21" i="46"/>
  <c r="Q21" i="46"/>
  <c r="P21" i="46"/>
  <c r="Z21" i="47"/>
  <c r="Y21" i="47"/>
  <c r="X21" i="47"/>
  <c r="T21" i="47" s="1"/>
  <c r="W21" i="47"/>
  <c r="V21" i="47"/>
  <c r="U21" i="47"/>
  <c r="S21" i="47"/>
  <c r="Q21" i="47"/>
  <c r="P21" i="47"/>
  <c r="T21" i="45" l="1"/>
  <c r="T21" i="46"/>
  <c r="R21" i="45"/>
  <c r="R21" i="46"/>
  <c r="R21" i="47"/>
  <c r="Z21" i="63"/>
  <c r="Y21" i="63"/>
  <c r="X21" i="63"/>
  <c r="T21" i="63" s="1"/>
  <c r="W21" i="63"/>
  <c r="V21" i="63"/>
  <c r="U21" i="63"/>
  <c r="S21" i="63"/>
  <c r="Q21" i="63"/>
  <c r="P21" i="63"/>
  <c r="Z21" i="64"/>
  <c r="Y21" i="64"/>
  <c r="X21" i="64"/>
  <c r="W21" i="64"/>
  <c r="V21" i="64"/>
  <c r="U21" i="64"/>
  <c r="R21" i="64" s="1"/>
  <c r="S21" i="64"/>
  <c r="Q21" i="64"/>
  <c r="P21" i="64"/>
  <c r="Z21" i="65"/>
  <c r="Y21" i="65"/>
  <c r="X21" i="65"/>
  <c r="T21" i="65" s="1"/>
  <c r="W21" i="65"/>
  <c r="V21" i="65"/>
  <c r="U21" i="65"/>
  <c r="S21" i="65"/>
  <c r="Q21" i="65"/>
  <c r="P21" i="65"/>
  <c r="Z21" i="66"/>
  <c r="Y21" i="66"/>
  <c r="X21" i="66"/>
  <c r="W21" i="66"/>
  <c r="V21" i="66"/>
  <c r="U21" i="66"/>
  <c r="R21" i="66" s="1"/>
  <c r="S21" i="66"/>
  <c r="Q21" i="66"/>
  <c r="P21" i="66"/>
  <c r="T21" i="64" l="1"/>
  <c r="T21" i="66"/>
  <c r="R21" i="63"/>
  <c r="R21" i="65"/>
  <c r="Z21" i="68"/>
  <c r="Y21" i="68"/>
  <c r="X21" i="68"/>
  <c r="W21" i="68"/>
  <c r="V21" i="68"/>
  <c r="U21" i="68"/>
  <c r="R21" i="68" s="1"/>
  <c r="S21" i="68"/>
  <c r="Q21" i="68"/>
  <c r="P21" i="68"/>
  <c r="Z21" i="69"/>
  <c r="Y21" i="69"/>
  <c r="X21" i="69"/>
  <c r="W21" i="69"/>
  <c r="V21" i="69"/>
  <c r="U21" i="69"/>
  <c r="S21" i="69"/>
  <c r="Q21" i="69"/>
  <c r="P21" i="69"/>
  <c r="T21" i="69" l="1"/>
  <c r="R21" i="69"/>
  <c r="T21" i="68"/>
  <c r="Z21" i="42"/>
  <c r="Y21" i="42"/>
  <c r="X21" i="42"/>
  <c r="T21" i="42" s="1"/>
  <c r="W21" i="42"/>
  <c r="V21" i="42"/>
  <c r="U21" i="42"/>
  <c r="S21" i="42"/>
  <c r="Q21" i="42"/>
  <c r="P21" i="42"/>
  <c r="Z21" i="43"/>
  <c r="Y21" i="43"/>
  <c r="X21" i="43"/>
  <c r="T21" i="43" s="1"/>
  <c r="W21" i="43"/>
  <c r="V21" i="43"/>
  <c r="U21" i="43"/>
  <c r="S21" i="43"/>
  <c r="Q21" i="43"/>
  <c r="P21" i="43"/>
  <c r="R21" i="42" l="1"/>
  <c r="R21" i="43"/>
  <c r="Z21" i="56"/>
  <c r="Y21" i="56"/>
  <c r="T21" i="56" s="1"/>
  <c r="X21" i="56"/>
  <c r="W21" i="56"/>
  <c r="V21" i="56"/>
  <c r="U21" i="56"/>
  <c r="S21" i="56"/>
  <c r="Q21" i="56"/>
  <c r="P21" i="56"/>
  <c r="Z21" i="57"/>
  <c r="Y21" i="57"/>
  <c r="X21" i="57"/>
  <c r="T21" i="57" s="1"/>
  <c r="W21" i="57"/>
  <c r="V21" i="57"/>
  <c r="U21" i="57"/>
  <c r="R21" i="57" s="1"/>
  <c r="S21" i="57"/>
  <c r="Q21" i="57"/>
  <c r="P21" i="57"/>
  <c r="R21" i="56" l="1"/>
  <c r="R21" i="37"/>
  <c r="R21" i="54"/>
  <c r="T21" i="41"/>
  <c r="P31" i="70"/>
  <c r="Z29" i="70"/>
  <c r="V29" i="70"/>
  <c r="R29" i="70"/>
  <c r="P27" i="70"/>
  <c r="P23" i="70"/>
  <c r="Q22" i="27"/>
  <c r="R22" i="27"/>
  <c r="S22" i="27"/>
  <c r="T22" i="27"/>
  <c r="U22" i="27"/>
  <c r="V22" i="27"/>
  <c r="W22" i="27"/>
  <c r="X22" i="27"/>
  <c r="Y22" i="27"/>
  <c r="Z22" i="27"/>
  <c r="Q23" i="27"/>
  <c r="R23" i="27"/>
  <c r="S23" i="27"/>
  <c r="T23" i="27"/>
  <c r="U23" i="27"/>
  <c r="V23" i="27"/>
  <c r="W23" i="27"/>
  <c r="X23" i="27"/>
  <c r="Y23" i="27"/>
  <c r="Z23" i="27"/>
  <c r="Q24" i="27"/>
  <c r="R24" i="27"/>
  <c r="S24" i="27"/>
  <c r="T24" i="27"/>
  <c r="U24" i="27"/>
  <c r="V24" i="27"/>
  <c r="W24" i="27"/>
  <c r="X24" i="27"/>
  <c r="Y24" i="27"/>
  <c r="Z24" i="27"/>
  <c r="Q25" i="27"/>
  <c r="R25" i="27"/>
  <c r="S25" i="27"/>
  <c r="T25" i="27"/>
  <c r="U25" i="27"/>
  <c r="V25" i="27"/>
  <c r="W25" i="27"/>
  <c r="X25" i="27"/>
  <c r="Y25" i="27"/>
  <c r="Z25" i="27"/>
  <c r="Q26" i="27"/>
  <c r="R26" i="27"/>
  <c r="S26" i="27"/>
  <c r="T26" i="27"/>
  <c r="U26" i="27"/>
  <c r="V26" i="27"/>
  <c r="W26" i="27"/>
  <c r="X26" i="27"/>
  <c r="Y26" i="27"/>
  <c r="Z26" i="27"/>
  <c r="Q27" i="27"/>
  <c r="R27" i="27"/>
  <c r="S27" i="27"/>
  <c r="T27" i="27"/>
  <c r="U27" i="27"/>
  <c r="V27" i="27"/>
  <c r="W27" i="27"/>
  <c r="X27" i="27"/>
  <c r="Y27" i="27"/>
  <c r="Z27" i="27"/>
  <c r="Q28" i="27"/>
  <c r="R28" i="27"/>
  <c r="S28" i="27"/>
  <c r="T28" i="27"/>
  <c r="U28" i="27"/>
  <c r="V28" i="27"/>
  <c r="W28" i="27"/>
  <c r="X28" i="27"/>
  <c r="Y28" i="27"/>
  <c r="Z28" i="27"/>
  <c r="Q29" i="27"/>
  <c r="R29" i="27"/>
  <c r="S29" i="27"/>
  <c r="T29" i="27"/>
  <c r="U29" i="27"/>
  <c r="V29" i="27"/>
  <c r="W29" i="27"/>
  <c r="X29" i="27"/>
  <c r="Y29" i="27"/>
  <c r="Z29" i="27"/>
  <c r="Q30" i="27"/>
  <c r="R30" i="27"/>
  <c r="S30" i="27"/>
  <c r="T30" i="27"/>
  <c r="U30" i="27"/>
  <c r="V30" i="27"/>
  <c r="W30" i="27"/>
  <c r="X30" i="27"/>
  <c r="Y30" i="27"/>
  <c r="Z30" i="27"/>
  <c r="P22" i="27"/>
  <c r="P23" i="27"/>
  <c r="P24" i="27"/>
  <c r="P25" i="27"/>
  <c r="P26" i="27"/>
  <c r="P27" i="27"/>
  <c r="P28" i="27"/>
  <c r="P29" i="27"/>
  <c r="P30" i="27"/>
  <c r="P31" i="27"/>
  <c r="Q21" i="27"/>
  <c r="R21" i="27"/>
  <c r="S21" i="27"/>
  <c r="T21" i="27"/>
  <c r="U21" i="27"/>
  <c r="V21" i="27"/>
  <c r="W21" i="27"/>
  <c r="X21" i="27"/>
  <c r="Y21" i="27"/>
  <c r="Z21" i="27"/>
  <c r="P21" i="27"/>
  <c r="Q22" i="30"/>
  <c r="R22" i="30"/>
  <c r="S22" i="30"/>
  <c r="T22" i="30"/>
  <c r="U22" i="30"/>
  <c r="V22" i="30"/>
  <c r="W22" i="30"/>
  <c r="X22" i="30"/>
  <c r="Y22" i="30"/>
  <c r="Z22" i="30"/>
  <c r="Q23" i="30"/>
  <c r="R23" i="30"/>
  <c r="S23" i="30"/>
  <c r="T23" i="30"/>
  <c r="U23" i="30"/>
  <c r="V23" i="30"/>
  <c r="W23" i="30"/>
  <c r="X23" i="30"/>
  <c r="Y23" i="30"/>
  <c r="Z23" i="30"/>
  <c r="Q24" i="30"/>
  <c r="R24" i="30"/>
  <c r="S24" i="30"/>
  <c r="T24" i="30"/>
  <c r="U24" i="30"/>
  <c r="V24" i="30"/>
  <c r="W24" i="30"/>
  <c r="X24" i="30"/>
  <c r="Y24" i="30"/>
  <c r="Z24" i="30"/>
  <c r="Q25" i="30"/>
  <c r="R25" i="30"/>
  <c r="S25" i="30"/>
  <c r="T25" i="30"/>
  <c r="U25" i="30"/>
  <c r="V25" i="30"/>
  <c r="W25" i="30"/>
  <c r="X25" i="30"/>
  <c r="Y25" i="30"/>
  <c r="Z25" i="30"/>
  <c r="Q26" i="30"/>
  <c r="R26" i="30"/>
  <c r="S26" i="30"/>
  <c r="T26" i="30"/>
  <c r="U26" i="30"/>
  <c r="V26" i="30"/>
  <c r="W26" i="30"/>
  <c r="X26" i="30"/>
  <c r="Y26" i="30"/>
  <c r="Z26" i="30"/>
  <c r="Q27" i="30"/>
  <c r="R27" i="30"/>
  <c r="S27" i="30"/>
  <c r="T27" i="30"/>
  <c r="U27" i="30"/>
  <c r="V27" i="30"/>
  <c r="W27" i="30"/>
  <c r="X27" i="30"/>
  <c r="Y27" i="30"/>
  <c r="Z27" i="30"/>
  <c r="Q28" i="30"/>
  <c r="R28" i="30"/>
  <c r="S28" i="30"/>
  <c r="T28" i="30"/>
  <c r="U28" i="30"/>
  <c r="V28" i="30"/>
  <c r="W28" i="30"/>
  <c r="X28" i="30"/>
  <c r="Y28" i="30"/>
  <c r="Z28" i="30"/>
  <c r="Q29" i="30"/>
  <c r="R29" i="30"/>
  <c r="S29" i="30"/>
  <c r="T29" i="30"/>
  <c r="U29" i="30"/>
  <c r="V29" i="30"/>
  <c r="W29" i="30"/>
  <c r="X29" i="30"/>
  <c r="Y29" i="30"/>
  <c r="Z29" i="30"/>
  <c r="Q30" i="30"/>
  <c r="R30" i="30"/>
  <c r="S30" i="30"/>
  <c r="T30" i="30"/>
  <c r="U30" i="30"/>
  <c r="V30" i="30"/>
  <c r="W30" i="30"/>
  <c r="X30" i="30"/>
  <c r="Y30" i="30"/>
  <c r="Z30" i="30"/>
  <c r="P22" i="30"/>
  <c r="P23" i="30"/>
  <c r="P24" i="30"/>
  <c r="P25" i="30"/>
  <c r="P26" i="30"/>
  <c r="P27" i="30"/>
  <c r="P28" i="30"/>
  <c r="P29" i="30"/>
  <c r="P30" i="30"/>
  <c r="P31" i="30"/>
  <c r="Q21" i="30"/>
  <c r="R21" i="30"/>
  <c r="S21" i="30"/>
  <c r="T21" i="30"/>
  <c r="U21" i="30"/>
  <c r="V21" i="30"/>
  <c r="W21" i="30"/>
  <c r="X21" i="30"/>
  <c r="Y21" i="30"/>
  <c r="Z21" i="30"/>
  <c r="P21" i="30"/>
  <c r="Q22" i="37"/>
  <c r="R22" i="37"/>
  <c r="S22" i="37"/>
  <c r="T22" i="37"/>
  <c r="U22" i="37"/>
  <c r="V22" i="37"/>
  <c r="W22" i="37"/>
  <c r="X22" i="37"/>
  <c r="Y22" i="37"/>
  <c r="Z22" i="37"/>
  <c r="Q23" i="37"/>
  <c r="R23" i="37"/>
  <c r="S23" i="37"/>
  <c r="T23" i="37"/>
  <c r="U23" i="37"/>
  <c r="V23" i="37"/>
  <c r="W23" i="37"/>
  <c r="X23" i="37"/>
  <c r="Y23" i="37"/>
  <c r="Z23" i="37"/>
  <c r="Q24" i="37"/>
  <c r="R24" i="37"/>
  <c r="S24" i="37"/>
  <c r="T24" i="37"/>
  <c r="U24" i="37"/>
  <c r="V24" i="37"/>
  <c r="W24" i="37"/>
  <c r="X24" i="37"/>
  <c r="Y24" i="37"/>
  <c r="Z24" i="37"/>
  <c r="Q25" i="37"/>
  <c r="R25" i="37"/>
  <c r="S25" i="37"/>
  <c r="T25" i="37"/>
  <c r="U25" i="37"/>
  <c r="V25" i="37"/>
  <c r="W25" i="37"/>
  <c r="X25" i="37"/>
  <c r="Y25" i="37"/>
  <c r="Z25" i="37"/>
  <c r="Q26" i="37"/>
  <c r="R26" i="37"/>
  <c r="S26" i="37"/>
  <c r="T26" i="37"/>
  <c r="U26" i="37"/>
  <c r="V26" i="37"/>
  <c r="W26" i="37"/>
  <c r="X26" i="37"/>
  <c r="Y26" i="37"/>
  <c r="Z26" i="37"/>
  <c r="Q27" i="37"/>
  <c r="R27" i="37"/>
  <c r="S27" i="37"/>
  <c r="T27" i="37"/>
  <c r="U27" i="37"/>
  <c r="V27" i="37"/>
  <c r="W27" i="37"/>
  <c r="X27" i="37"/>
  <c r="Y27" i="37"/>
  <c r="Z27" i="37"/>
  <c r="Q28" i="37"/>
  <c r="R28" i="37"/>
  <c r="S28" i="37"/>
  <c r="T28" i="37"/>
  <c r="U28" i="37"/>
  <c r="V28" i="37"/>
  <c r="W28" i="37"/>
  <c r="X28" i="37"/>
  <c r="Y28" i="37"/>
  <c r="Z28" i="37"/>
  <c r="Q29" i="37"/>
  <c r="R29" i="37"/>
  <c r="S29" i="37"/>
  <c r="T29" i="37"/>
  <c r="U29" i="37"/>
  <c r="V29" i="37"/>
  <c r="W29" i="37"/>
  <c r="X29" i="37"/>
  <c r="Y29" i="37"/>
  <c r="Z29" i="37"/>
  <c r="Q30" i="37"/>
  <c r="R30" i="37"/>
  <c r="S30" i="37"/>
  <c r="T30" i="37"/>
  <c r="U30" i="37"/>
  <c r="V30" i="37"/>
  <c r="W30" i="37"/>
  <c r="X30" i="37"/>
  <c r="Y30" i="37"/>
  <c r="Z30" i="37"/>
  <c r="P22" i="37"/>
  <c r="P23" i="37"/>
  <c r="P24" i="37"/>
  <c r="P25" i="37"/>
  <c r="P26" i="37"/>
  <c r="P27" i="37"/>
  <c r="P28" i="37"/>
  <c r="P29" i="37"/>
  <c r="P30" i="37"/>
  <c r="P31" i="37"/>
  <c r="Q21" i="37"/>
  <c r="S21" i="37"/>
  <c r="T21" i="37"/>
  <c r="U21" i="37"/>
  <c r="V21" i="37"/>
  <c r="W21" i="37"/>
  <c r="X21" i="37"/>
  <c r="Y21" i="37"/>
  <c r="Z21" i="37"/>
  <c r="P21" i="37"/>
  <c r="Q22" i="41"/>
  <c r="R22" i="41"/>
  <c r="S22" i="41"/>
  <c r="T22" i="41"/>
  <c r="U22" i="41"/>
  <c r="V22" i="41"/>
  <c r="W22" i="41"/>
  <c r="X22" i="41"/>
  <c r="Y22" i="41"/>
  <c r="Z22" i="41"/>
  <c r="Q23" i="41"/>
  <c r="R23" i="41"/>
  <c r="S23" i="41"/>
  <c r="T23" i="41"/>
  <c r="U23" i="41"/>
  <c r="V23" i="41"/>
  <c r="W23" i="41"/>
  <c r="X23" i="41"/>
  <c r="Y23" i="41"/>
  <c r="Z23" i="41"/>
  <c r="Q24" i="41"/>
  <c r="R24" i="41"/>
  <c r="S24" i="41"/>
  <c r="T24" i="41"/>
  <c r="U24" i="41"/>
  <c r="V24" i="41"/>
  <c r="W24" i="41"/>
  <c r="X24" i="41"/>
  <c r="Y24" i="41"/>
  <c r="Z24" i="41"/>
  <c r="Q25" i="41"/>
  <c r="R25" i="41"/>
  <c r="S25" i="41"/>
  <c r="T25" i="41"/>
  <c r="U25" i="41"/>
  <c r="V25" i="41"/>
  <c r="W25" i="41"/>
  <c r="X25" i="41"/>
  <c r="Y25" i="41"/>
  <c r="Z25" i="41"/>
  <c r="Q26" i="41"/>
  <c r="R26" i="41"/>
  <c r="S26" i="41"/>
  <c r="T26" i="41"/>
  <c r="U26" i="41"/>
  <c r="V26" i="41"/>
  <c r="W26" i="41"/>
  <c r="X26" i="41"/>
  <c r="Y26" i="41"/>
  <c r="Z26" i="41"/>
  <c r="Q27" i="41"/>
  <c r="R27" i="41"/>
  <c r="S27" i="41"/>
  <c r="T27" i="41"/>
  <c r="U27" i="41"/>
  <c r="V27" i="41"/>
  <c r="W27" i="41"/>
  <c r="X27" i="41"/>
  <c r="Y27" i="41"/>
  <c r="Z27" i="41"/>
  <c r="Q28" i="41"/>
  <c r="R28" i="41"/>
  <c r="S28" i="41"/>
  <c r="T28" i="41"/>
  <c r="U28" i="41"/>
  <c r="V28" i="41"/>
  <c r="W28" i="41"/>
  <c r="X28" i="41"/>
  <c r="Y28" i="41"/>
  <c r="Z28" i="41"/>
  <c r="Q29" i="41"/>
  <c r="R29" i="41"/>
  <c r="S29" i="41"/>
  <c r="T29" i="41"/>
  <c r="U29" i="41"/>
  <c r="V29" i="41"/>
  <c r="W29" i="41"/>
  <c r="X29" i="41"/>
  <c r="Y29" i="41"/>
  <c r="Z29" i="41"/>
  <c r="Q30" i="41"/>
  <c r="R30" i="41"/>
  <c r="S30" i="41"/>
  <c r="T30" i="41"/>
  <c r="U30" i="41"/>
  <c r="V30" i="41"/>
  <c r="W30" i="41"/>
  <c r="X30" i="41"/>
  <c r="Y30" i="41"/>
  <c r="Z30" i="41"/>
  <c r="P22" i="41"/>
  <c r="P23" i="41"/>
  <c r="P24" i="41"/>
  <c r="P25" i="41"/>
  <c r="P26" i="41"/>
  <c r="P27" i="41"/>
  <c r="P28" i="41"/>
  <c r="P29" i="41"/>
  <c r="P30" i="41"/>
  <c r="P31" i="41"/>
  <c r="Q21" i="41"/>
  <c r="R21" i="41"/>
  <c r="S21" i="41"/>
  <c r="U21" i="41"/>
  <c r="V21" i="41"/>
  <c r="W21" i="41"/>
  <c r="X21" i="41"/>
  <c r="Y21" i="41"/>
  <c r="Z21" i="41"/>
  <c r="P21" i="41"/>
  <c r="Q22" i="44"/>
  <c r="R22" i="44"/>
  <c r="S22" i="44"/>
  <c r="T22" i="44"/>
  <c r="U22" i="44"/>
  <c r="V22" i="44"/>
  <c r="W22" i="44"/>
  <c r="X22" i="44"/>
  <c r="Y22" i="44"/>
  <c r="Z22" i="44"/>
  <c r="Q23" i="44"/>
  <c r="R23" i="44"/>
  <c r="S23" i="44"/>
  <c r="T23" i="44"/>
  <c r="U23" i="44"/>
  <c r="V23" i="44"/>
  <c r="W23" i="44"/>
  <c r="X23" i="44"/>
  <c r="Y23" i="44"/>
  <c r="Z23" i="44"/>
  <c r="Q24" i="44"/>
  <c r="R24" i="44"/>
  <c r="S24" i="44"/>
  <c r="T24" i="44"/>
  <c r="U24" i="44"/>
  <c r="V24" i="44"/>
  <c r="W24" i="44"/>
  <c r="X24" i="44"/>
  <c r="Y24" i="44"/>
  <c r="Z24" i="44"/>
  <c r="Q25" i="44"/>
  <c r="R25" i="44"/>
  <c r="S25" i="44"/>
  <c r="T25" i="44"/>
  <c r="U25" i="44"/>
  <c r="V25" i="44"/>
  <c r="W25" i="44"/>
  <c r="X25" i="44"/>
  <c r="Y25" i="44"/>
  <c r="Z25" i="44"/>
  <c r="Q26" i="44"/>
  <c r="R26" i="44"/>
  <c r="S26" i="44"/>
  <c r="T26" i="44"/>
  <c r="U26" i="44"/>
  <c r="V26" i="44"/>
  <c r="W26" i="44"/>
  <c r="X26" i="44"/>
  <c r="Y26" i="44"/>
  <c r="Z26" i="44"/>
  <c r="Q27" i="44"/>
  <c r="R27" i="44"/>
  <c r="S27" i="44"/>
  <c r="T27" i="44"/>
  <c r="U27" i="44"/>
  <c r="V27" i="44"/>
  <c r="W27" i="44"/>
  <c r="X27" i="44"/>
  <c r="Y27" i="44"/>
  <c r="Z27" i="44"/>
  <c r="Q28" i="44"/>
  <c r="R28" i="44"/>
  <c r="S28" i="44"/>
  <c r="T28" i="44"/>
  <c r="U28" i="44"/>
  <c r="V28" i="44"/>
  <c r="W28" i="44"/>
  <c r="X28" i="44"/>
  <c r="Y28" i="44"/>
  <c r="Z28" i="44"/>
  <c r="Q29" i="44"/>
  <c r="R29" i="44"/>
  <c r="S29" i="44"/>
  <c r="T29" i="44"/>
  <c r="U29" i="44"/>
  <c r="V29" i="44"/>
  <c r="W29" i="44"/>
  <c r="X29" i="44"/>
  <c r="Y29" i="44"/>
  <c r="Z29" i="44"/>
  <c r="Q30" i="44"/>
  <c r="R30" i="44"/>
  <c r="S30" i="44"/>
  <c r="T30" i="44"/>
  <c r="U30" i="44"/>
  <c r="V30" i="44"/>
  <c r="W30" i="44"/>
  <c r="X30" i="44"/>
  <c r="Y30" i="44"/>
  <c r="Z30" i="44"/>
  <c r="P22" i="44"/>
  <c r="P23" i="44"/>
  <c r="P24" i="44"/>
  <c r="P25" i="44"/>
  <c r="P26" i="44"/>
  <c r="P27" i="44"/>
  <c r="P28" i="44"/>
  <c r="P29" i="44"/>
  <c r="P30" i="44"/>
  <c r="P31" i="44"/>
  <c r="Q21" i="44"/>
  <c r="R21" i="44"/>
  <c r="S21" i="44"/>
  <c r="T21" i="44"/>
  <c r="U21" i="44"/>
  <c r="V21" i="44"/>
  <c r="W21" i="44"/>
  <c r="X21" i="44"/>
  <c r="Y21" i="44"/>
  <c r="Z21" i="44"/>
  <c r="P21" i="44"/>
  <c r="Q22" i="48"/>
  <c r="R22" i="48"/>
  <c r="S22" i="48"/>
  <c r="T22" i="48"/>
  <c r="U22" i="48"/>
  <c r="V22" i="48"/>
  <c r="W22" i="48"/>
  <c r="X22" i="48"/>
  <c r="Y22" i="48"/>
  <c r="Z22" i="48"/>
  <c r="Q23" i="48"/>
  <c r="R23" i="48"/>
  <c r="S23" i="48"/>
  <c r="T23" i="48"/>
  <c r="U23" i="48"/>
  <c r="V23" i="48"/>
  <c r="W23" i="48"/>
  <c r="X23" i="48"/>
  <c r="Y23" i="48"/>
  <c r="Z23" i="48"/>
  <c r="Q24" i="48"/>
  <c r="R24" i="48"/>
  <c r="S24" i="48"/>
  <c r="T24" i="48"/>
  <c r="U24" i="48"/>
  <c r="V24" i="48"/>
  <c r="W24" i="48"/>
  <c r="X24" i="48"/>
  <c r="Y24" i="48"/>
  <c r="Z24" i="48"/>
  <c r="Q25" i="48"/>
  <c r="R25" i="48"/>
  <c r="S25" i="48"/>
  <c r="T25" i="48"/>
  <c r="U25" i="48"/>
  <c r="V25" i="48"/>
  <c r="W25" i="48"/>
  <c r="X25" i="48"/>
  <c r="Y25" i="48"/>
  <c r="Z25" i="48"/>
  <c r="Q26" i="48"/>
  <c r="R26" i="48"/>
  <c r="S26" i="48"/>
  <c r="T26" i="48"/>
  <c r="U26" i="48"/>
  <c r="V26" i="48"/>
  <c r="W26" i="48"/>
  <c r="X26" i="48"/>
  <c r="Y26" i="48"/>
  <c r="Z26" i="48"/>
  <c r="Q27" i="48"/>
  <c r="R27" i="48"/>
  <c r="S27" i="48"/>
  <c r="T27" i="48"/>
  <c r="U27" i="48"/>
  <c r="V27" i="48"/>
  <c r="W27" i="48"/>
  <c r="X27" i="48"/>
  <c r="Y27" i="48"/>
  <c r="Z27" i="48"/>
  <c r="Q28" i="48"/>
  <c r="R28" i="48"/>
  <c r="S28" i="48"/>
  <c r="T28" i="48"/>
  <c r="U28" i="48"/>
  <c r="V28" i="48"/>
  <c r="W28" i="48"/>
  <c r="X28" i="48"/>
  <c r="Y28" i="48"/>
  <c r="Z28" i="48"/>
  <c r="Q29" i="48"/>
  <c r="R29" i="48"/>
  <c r="S29" i="48"/>
  <c r="T29" i="48"/>
  <c r="U29" i="48"/>
  <c r="V29" i="48"/>
  <c r="W29" i="48"/>
  <c r="X29" i="48"/>
  <c r="Y29" i="48"/>
  <c r="Z29" i="48"/>
  <c r="Q30" i="48"/>
  <c r="R30" i="48"/>
  <c r="S30" i="48"/>
  <c r="T30" i="48"/>
  <c r="U30" i="48"/>
  <c r="V30" i="48"/>
  <c r="W30" i="48"/>
  <c r="X30" i="48"/>
  <c r="Y30" i="48"/>
  <c r="Z30" i="48"/>
  <c r="P22" i="48"/>
  <c r="P23" i="48"/>
  <c r="P24" i="48"/>
  <c r="P25" i="48"/>
  <c r="P26" i="48"/>
  <c r="P27" i="48"/>
  <c r="P28" i="48"/>
  <c r="P29" i="48"/>
  <c r="P30" i="48"/>
  <c r="P31" i="48"/>
  <c r="Q21" i="48"/>
  <c r="R21" i="48"/>
  <c r="S21" i="48"/>
  <c r="T21" i="48"/>
  <c r="U21" i="48"/>
  <c r="V21" i="48"/>
  <c r="W21" i="48"/>
  <c r="X21" i="48"/>
  <c r="Y21" i="48"/>
  <c r="Z21" i="48"/>
  <c r="P21" i="48"/>
  <c r="Q22" i="54"/>
  <c r="R22" i="54"/>
  <c r="S22" i="54"/>
  <c r="T22" i="54"/>
  <c r="U22" i="54"/>
  <c r="V22" i="54"/>
  <c r="W22" i="54"/>
  <c r="X22" i="54"/>
  <c r="Y22" i="54"/>
  <c r="Z22" i="54"/>
  <c r="Q23" i="54"/>
  <c r="R23" i="54"/>
  <c r="S23" i="54"/>
  <c r="T23" i="54"/>
  <c r="U23" i="54"/>
  <c r="V23" i="54"/>
  <c r="W23" i="54"/>
  <c r="X23" i="54"/>
  <c r="Y23" i="54"/>
  <c r="Z23" i="54"/>
  <c r="Q24" i="54"/>
  <c r="R24" i="54"/>
  <c r="S24" i="54"/>
  <c r="T24" i="54"/>
  <c r="U24" i="54"/>
  <c r="V24" i="54"/>
  <c r="W24" i="54"/>
  <c r="X24" i="54"/>
  <c r="Y24" i="54"/>
  <c r="Z24" i="54"/>
  <c r="Q25" i="54"/>
  <c r="R25" i="54"/>
  <c r="S25" i="54"/>
  <c r="T25" i="54"/>
  <c r="U25" i="54"/>
  <c r="V25" i="54"/>
  <c r="W25" i="54"/>
  <c r="X25" i="54"/>
  <c r="Y25" i="54"/>
  <c r="Z25" i="54"/>
  <c r="Q26" i="54"/>
  <c r="R26" i="54"/>
  <c r="S26" i="54"/>
  <c r="T26" i="54"/>
  <c r="U26" i="54"/>
  <c r="V26" i="54"/>
  <c r="W26" i="54"/>
  <c r="X26" i="54"/>
  <c r="Y26" i="54"/>
  <c r="Z26" i="54"/>
  <c r="Q27" i="54"/>
  <c r="R27" i="54"/>
  <c r="S27" i="54"/>
  <c r="T27" i="54"/>
  <c r="U27" i="54"/>
  <c r="V27" i="54"/>
  <c r="W27" i="54"/>
  <c r="X27" i="54"/>
  <c r="Y27" i="54"/>
  <c r="Z27" i="54"/>
  <c r="Q28" i="54"/>
  <c r="R28" i="54"/>
  <c r="S28" i="54"/>
  <c r="T28" i="54"/>
  <c r="U28" i="54"/>
  <c r="V28" i="54"/>
  <c r="W28" i="54"/>
  <c r="X28" i="54"/>
  <c r="Y28" i="54"/>
  <c r="Z28" i="54"/>
  <c r="Q29" i="54"/>
  <c r="R29" i="54"/>
  <c r="S29" i="54"/>
  <c r="T29" i="54"/>
  <c r="U29" i="54"/>
  <c r="V29" i="54"/>
  <c r="W29" i="54"/>
  <c r="X29" i="54"/>
  <c r="Y29" i="54"/>
  <c r="Z29" i="54"/>
  <c r="Q30" i="54"/>
  <c r="R30" i="54"/>
  <c r="S30" i="54"/>
  <c r="T30" i="54"/>
  <c r="U30" i="54"/>
  <c r="V30" i="54"/>
  <c r="W30" i="54"/>
  <c r="X30" i="54"/>
  <c r="Y30" i="54"/>
  <c r="Z30" i="54"/>
  <c r="P22" i="54"/>
  <c r="P23" i="54"/>
  <c r="P24" i="54"/>
  <c r="P25" i="54"/>
  <c r="P26" i="54"/>
  <c r="P27" i="54"/>
  <c r="P28" i="54"/>
  <c r="P29" i="54"/>
  <c r="P30" i="54"/>
  <c r="P31" i="54"/>
  <c r="Q21" i="54"/>
  <c r="S21" i="54"/>
  <c r="T21" i="54"/>
  <c r="U21" i="54"/>
  <c r="V21" i="54"/>
  <c r="W21" i="54"/>
  <c r="X21" i="54"/>
  <c r="Y21" i="54"/>
  <c r="Z21" i="54"/>
  <c r="P21" i="54"/>
  <c r="Q22" i="58"/>
  <c r="R22" i="58"/>
  <c r="S22" i="58"/>
  <c r="T22" i="58"/>
  <c r="U22" i="58"/>
  <c r="V22" i="58"/>
  <c r="W22" i="58"/>
  <c r="X22" i="58"/>
  <c r="Y22" i="58"/>
  <c r="Z22" i="58"/>
  <c r="Q23" i="58"/>
  <c r="R23" i="58"/>
  <c r="S23" i="58"/>
  <c r="T23" i="58"/>
  <c r="U23" i="58"/>
  <c r="V23" i="58"/>
  <c r="W23" i="58"/>
  <c r="X23" i="58"/>
  <c r="Y23" i="58"/>
  <c r="Z23" i="58"/>
  <c r="Q24" i="58"/>
  <c r="R24" i="58"/>
  <c r="S24" i="58"/>
  <c r="T24" i="58"/>
  <c r="U24" i="58"/>
  <c r="V24" i="58"/>
  <c r="W24" i="58"/>
  <c r="X24" i="58"/>
  <c r="Y24" i="58"/>
  <c r="Z24" i="58"/>
  <c r="Q25" i="58"/>
  <c r="R25" i="58"/>
  <c r="S25" i="58"/>
  <c r="T25" i="58"/>
  <c r="U25" i="58"/>
  <c r="V25" i="58"/>
  <c r="W25" i="58"/>
  <c r="X25" i="58"/>
  <c r="Y25" i="58"/>
  <c r="Z25" i="58"/>
  <c r="Q26" i="58"/>
  <c r="R26" i="58"/>
  <c r="S26" i="58"/>
  <c r="T26" i="58"/>
  <c r="U26" i="58"/>
  <c r="V26" i="58"/>
  <c r="W26" i="58"/>
  <c r="X26" i="58"/>
  <c r="Y26" i="58"/>
  <c r="Z26" i="58"/>
  <c r="Q27" i="58"/>
  <c r="R27" i="58"/>
  <c r="S27" i="58"/>
  <c r="T27" i="58"/>
  <c r="U27" i="58"/>
  <c r="V27" i="58"/>
  <c r="W27" i="58"/>
  <c r="X27" i="58"/>
  <c r="Y27" i="58"/>
  <c r="Z27" i="58"/>
  <c r="Q28" i="58"/>
  <c r="R28" i="58"/>
  <c r="S28" i="58"/>
  <c r="T28" i="58"/>
  <c r="U28" i="58"/>
  <c r="V28" i="58"/>
  <c r="W28" i="58"/>
  <c r="X28" i="58"/>
  <c r="Y28" i="58"/>
  <c r="Z28" i="58"/>
  <c r="Q29" i="58"/>
  <c r="R29" i="58"/>
  <c r="S29" i="58"/>
  <c r="T29" i="58"/>
  <c r="U29" i="58"/>
  <c r="V29" i="58"/>
  <c r="W29" i="58"/>
  <c r="X29" i="58"/>
  <c r="Y29" i="58"/>
  <c r="Z29" i="58"/>
  <c r="Q30" i="58"/>
  <c r="R30" i="58"/>
  <c r="S30" i="58"/>
  <c r="T30" i="58"/>
  <c r="U30" i="58"/>
  <c r="V30" i="58"/>
  <c r="W30" i="58"/>
  <c r="X30" i="58"/>
  <c r="Y30" i="58"/>
  <c r="Z30" i="58"/>
  <c r="P22" i="58"/>
  <c r="P23" i="58"/>
  <c r="P24" i="58"/>
  <c r="P25" i="58"/>
  <c r="P26" i="58"/>
  <c r="P27" i="58"/>
  <c r="P28" i="58"/>
  <c r="P29" i="58"/>
  <c r="P30" i="58"/>
  <c r="P31" i="58"/>
  <c r="Q21" i="58"/>
  <c r="R21" i="58"/>
  <c r="S21" i="58"/>
  <c r="T21" i="58"/>
  <c r="U21" i="58"/>
  <c r="V21" i="58"/>
  <c r="W21" i="58"/>
  <c r="X21" i="58"/>
  <c r="Y21" i="58"/>
  <c r="Z21" i="58"/>
  <c r="P21" i="58"/>
  <c r="Q22" i="62"/>
  <c r="R22" i="62"/>
  <c r="S22" i="62"/>
  <c r="T22" i="62"/>
  <c r="U22" i="62"/>
  <c r="V22" i="62"/>
  <c r="W22" i="62"/>
  <c r="X22" i="62"/>
  <c r="Y22" i="62"/>
  <c r="Z22" i="62"/>
  <c r="Q23" i="62"/>
  <c r="R23" i="62"/>
  <c r="S23" i="62"/>
  <c r="T23" i="62"/>
  <c r="U23" i="62"/>
  <c r="V23" i="62"/>
  <c r="W23" i="62"/>
  <c r="X23" i="62"/>
  <c r="Y23" i="62"/>
  <c r="Z23" i="62"/>
  <c r="Q24" i="62"/>
  <c r="R24" i="62"/>
  <c r="S24" i="62"/>
  <c r="T24" i="62"/>
  <c r="U24" i="62"/>
  <c r="V24" i="62"/>
  <c r="W24" i="62"/>
  <c r="X24" i="62"/>
  <c r="Y24" i="62"/>
  <c r="Z24" i="62"/>
  <c r="Q25" i="62"/>
  <c r="R25" i="62"/>
  <c r="S25" i="62"/>
  <c r="T25" i="62"/>
  <c r="U25" i="62"/>
  <c r="V25" i="62"/>
  <c r="W25" i="62"/>
  <c r="X25" i="62"/>
  <c r="Y25" i="62"/>
  <c r="Z25" i="62"/>
  <c r="Q26" i="62"/>
  <c r="R26" i="62"/>
  <c r="S26" i="62"/>
  <c r="T26" i="62"/>
  <c r="U26" i="62"/>
  <c r="V26" i="62"/>
  <c r="W26" i="62"/>
  <c r="X26" i="62"/>
  <c r="Y26" i="62"/>
  <c r="Z26" i="62"/>
  <c r="Q27" i="62"/>
  <c r="R27" i="62"/>
  <c r="S27" i="62"/>
  <c r="T27" i="62"/>
  <c r="U27" i="62"/>
  <c r="V27" i="62"/>
  <c r="W27" i="62"/>
  <c r="X27" i="62"/>
  <c r="Y27" i="62"/>
  <c r="Z27" i="62"/>
  <c r="Q28" i="62"/>
  <c r="R28" i="62"/>
  <c r="S28" i="62"/>
  <c r="T28" i="62"/>
  <c r="U28" i="62"/>
  <c r="V28" i="62"/>
  <c r="W28" i="62"/>
  <c r="X28" i="62"/>
  <c r="Y28" i="62"/>
  <c r="Z28" i="62"/>
  <c r="Q29" i="62"/>
  <c r="R29" i="62"/>
  <c r="S29" i="62"/>
  <c r="T29" i="62"/>
  <c r="U29" i="62"/>
  <c r="V29" i="62"/>
  <c r="W29" i="62"/>
  <c r="X29" i="62"/>
  <c r="Y29" i="62"/>
  <c r="Z29" i="62"/>
  <c r="Q30" i="62"/>
  <c r="R30" i="62"/>
  <c r="S30" i="62"/>
  <c r="T30" i="62"/>
  <c r="U30" i="62"/>
  <c r="V30" i="62"/>
  <c r="W30" i="62"/>
  <c r="X30" i="62"/>
  <c r="Y30" i="62"/>
  <c r="Z30" i="62"/>
  <c r="P22" i="62"/>
  <c r="P23" i="62"/>
  <c r="P24" i="62"/>
  <c r="P25" i="62"/>
  <c r="P26" i="62"/>
  <c r="P27" i="62"/>
  <c r="P28" i="62"/>
  <c r="P29" i="62"/>
  <c r="P30" i="62"/>
  <c r="P31" i="62"/>
  <c r="Q21" i="62"/>
  <c r="R21" i="62"/>
  <c r="S21" i="62"/>
  <c r="T21" i="62"/>
  <c r="U21" i="62"/>
  <c r="V21" i="62"/>
  <c r="W21" i="62"/>
  <c r="X21" i="62"/>
  <c r="Y21" i="62"/>
  <c r="Z21" i="62"/>
  <c r="P21" i="62"/>
  <c r="Q22" i="67"/>
  <c r="R22" i="67"/>
  <c r="S22" i="67"/>
  <c r="T22" i="67"/>
  <c r="U22" i="67"/>
  <c r="V22" i="67"/>
  <c r="W22" i="67"/>
  <c r="X22" i="67"/>
  <c r="Y22" i="67"/>
  <c r="Z22" i="67"/>
  <c r="Q23" i="67"/>
  <c r="R23" i="67"/>
  <c r="S23" i="67"/>
  <c r="T23" i="67"/>
  <c r="U23" i="67"/>
  <c r="V23" i="67"/>
  <c r="W23" i="67"/>
  <c r="X23" i="67"/>
  <c r="Y23" i="67"/>
  <c r="Z23" i="67"/>
  <c r="Q24" i="67"/>
  <c r="R24" i="67"/>
  <c r="S24" i="67"/>
  <c r="T24" i="67"/>
  <c r="U24" i="67"/>
  <c r="V24" i="67"/>
  <c r="W24" i="67"/>
  <c r="X24" i="67"/>
  <c r="Y24" i="67"/>
  <c r="Z24" i="67"/>
  <c r="Q25" i="67"/>
  <c r="R25" i="67"/>
  <c r="S25" i="67"/>
  <c r="T25" i="67"/>
  <c r="U25" i="67"/>
  <c r="V25" i="67"/>
  <c r="W25" i="67"/>
  <c r="X25" i="67"/>
  <c r="Y25" i="67"/>
  <c r="Z25" i="67"/>
  <c r="Q26" i="67"/>
  <c r="R26" i="67"/>
  <c r="S26" i="67"/>
  <c r="T26" i="67"/>
  <c r="U26" i="67"/>
  <c r="V26" i="67"/>
  <c r="W26" i="67"/>
  <c r="X26" i="67"/>
  <c r="Y26" i="67"/>
  <c r="Z26" i="67"/>
  <c r="Q27" i="67"/>
  <c r="R27" i="67"/>
  <c r="S27" i="67"/>
  <c r="T27" i="67"/>
  <c r="U27" i="67"/>
  <c r="V27" i="67"/>
  <c r="W27" i="67"/>
  <c r="X27" i="67"/>
  <c r="Y27" i="67"/>
  <c r="Z27" i="67"/>
  <c r="Q28" i="67"/>
  <c r="R28" i="67"/>
  <c r="S28" i="67"/>
  <c r="T28" i="67"/>
  <c r="U28" i="67"/>
  <c r="V28" i="67"/>
  <c r="W28" i="67"/>
  <c r="X28" i="67"/>
  <c r="Y28" i="67"/>
  <c r="Z28" i="67"/>
  <c r="Q29" i="67"/>
  <c r="R29" i="67"/>
  <c r="S29" i="67"/>
  <c r="T29" i="67"/>
  <c r="U29" i="67"/>
  <c r="V29" i="67"/>
  <c r="W29" i="67"/>
  <c r="X29" i="67"/>
  <c r="Y29" i="67"/>
  <c r="Z29" i="67"/>
  <c r="Q30" i="67"/>
  <c r="R30" i="67"/>
  <c r="S30" i="67"/>
  <c r="T30" i="67"/>
  <c r="U30" i="67"/>
  <c r="V30" i="67"/>
  <c r="W30" i="67"/>
  <c r="X30" i="67"/>
  <c r="Y30" i="67"/>
  <c r="Z30" i="67"/>
  <c r="P22" i="67"/>
  <c r="P23" i="67"/>
  <c r="P24" i="67"/>
  <c r="P25" i="67"/>
  <c r="P26" i="67"/>
  <c r="P27" i="67"/>
  <c r="P28" i="67"/>
  <c r="P29" i="67"/>
  <c r="P30" i="67"/>
  <c r="P31" i="67"/>
  <c r="Q21" i="67"/>
  <c r="R21" i="67"/>
  <c r="S21" i="67"/>
  <c r="T21" i="67"/>
  <c r="U21" i="67"/>
  <c r="V21" i="67"/>
  <c r="W21" i="67"/>
  <c r="X21" i="67"/>
  <c r="Y21" i="67"/>
  <c r="Z21" i="67"/>
  <c r="P21" i="67"/>
  <c r="Q22" i="70"/>
  <c r="R22" i="70"/>
  <c r="T22" i="70"/>
  <c r="U22" i="70"/>
  <c r="V22" i="70"/>
  <c r="X22" i="70"/>
  <c r="Y22" i="70"/>
  <c r="Z22" i="70"/>
  <c r="Q23" i="70"/>
  <c r="R23" i="70"/>
  <c r="S23" i="70"/>
  <c r="U23" i="70"/>
  <c r="V23" i="70"/>
  <c r="W23" i="70"/>
  <c r="Y23" i="70"/>
  <c r="Z23" i="70"/>
  <c r="R24" i="70"/>
  <c r="S24" i="70"/>
  <c r="T24" i="70"/>
  <c r="V24" i="70"/>
  <c r="W24" i="70"/>
  <c r="X24" i="70"/>
  <c r="Z24" i="70"/>
  <c r="Q25" i="70"/>
  <c r="R25" i="70"/>
  <c r="S25" i="70"/>
  <c r="T25" i="70"/>
  <c r="U25" i="70"/>
  <c r="V25" i="70"/>
  <c r="W25" i="70"/>
  <c r="X25" i="70"/>
  <c r="Y25" i="70"/>
  <c r="Z25" i="70"/>
  <c r="Q26" i="70"/>
  <c r="R26" i="70"/>
  <c r="T26" i="70"/>
  <c r="U26" i="70"/>
  <c r="V26" i="70"/>
  <c r="X26" i="70"/>
  <c r="Y26" i="70"/>
  <c r="Z26" i="70"/>
  <c r="Q27" i="70"/>
  <c r="R27" i="70"/>
  <c r="S27" i="70"/>
  <c r="U27" i="70"/>
  <c r="V27" i="70"/>
  <c r="W27" i="70"/>
  <c r="Y27" i="70"/>
  <c r="Z27" i="70"/>
  <c r="R28" i="70"/>
  <c r="S28" i="70"/>
  <c r="T28" i="70"/>
  <c r="V28" i="70"/>
  <c r="W28" i="70"/>
  <c r="X28" i="70"/>
  <c r="Z28" i="70"/>
  <c r="Q29" i="70"/>
  <c r="S29" i="70"/>
  <c r="T29" i="70"/>
  <c r="U29" i="70"/>
  <c r="W29" i="70"/>
  <c r="X29" i="70"/>
  <c r="Y29" i="70"/>
  <c r="Q30" i="70"/>
  <c r="R30" i="70"/>
  <c r="T30" i="70"/>
  <c r="U30" i="70"/>
  <c r="V30" i="70"/>
  <c r="X30" i="70"/>
  <c r="Y30" i="70"/>
  <c r="Z30" i="70"/>
  <c r="P22" i="70"/>
  <c r="P24" i="70"/>
  <c r="P25" i="70"/>
  <c r="P26" i="70"/>
  <c r="P28" i="70"/>
  <c r="P29" i="70"/>
  <c r="P30" i="70"/>
  <c r="Q21" i="70"/>
  <c r="S21" i="70"/>
  <c r="T21" i="70"/>
  <c r="U21" i="70"/>
  <c r="W21" i="70"/>
  <c r="X21" i="70"/>
  <c r="Y21" i="70"/>
  <c r="P21" i="70"/>
  <c r="R21" i="70" l="1"/>
  <c r="V21" i="70"/>
  <c r="Z21" i="70"/>
  <c r="Z21" i="17" s="1"/>
  <c r="S22" i="70"/>
  <c r="S22" i="17" s="1"/>
  <c r="W22" i="70"/>
  <c r="W22" i="17" s="1"/>
  <c r="T23" i="70"/>
  <c r="T23" i="17" s="1"/>
  <c r="X23" i="70"/>
  <c r="X23" i="17" s="1"/>
  <c r="Q24" i="70"/>
  <c r="Q24" i="17" s="1"/>
  <c r="U24" i="70"/>
  <c r="Y24" i="70"/>
  <c r="Y24" i="17" s="1"/>
  <c r="S26" i="70"/>
  <c r="S26" i="17" s="1"/>
  <c r="W26" i="70"/>
  <c r="W26" i="17" s="1"/>
  <c r="T27" i="70"/>
  <c r="X27" i="70"/>
  <c r="Q28" i="70"/>
  <c r="Q28" i="17" s="1"/>
  <c r="U28" i="70"/>
  <c r="U28" i="17" s="1"/>
  <c r="Y28" i="70"/>
  <c r="Y28" i="17" s="1"/>
  <c r="S30" i="70"/>
  <c r="S30" i="17" s="1"/>
  <c r="W30" i="70"/>
  <c r="W30" i="17" s="1"/>
  <c r="P21" i="17"/>
  <c r="W21" i="17"/>
  <c r="S21" i="17"/>
  <c r="P30" i="17"/>
  <c r="P26" i="17"/>
  <c r="P22" i="17"/>
  <c r="Y29" i="17"/>
  <c r="U29" i="17"/>
  <c r="Q29" i="17"/>
  <c r="W28" i="17"/>
  <c r="S28" i="17"/>
  <c r="Y27" i="17"/>
  <c r="U27" i="17"/>
  <c r="Q27" i="17"/>
  <c r="Y25" i="17"/>
  <c r="U25" i="17"/>
  <c r="Q25" i="17"/>
  <c r="W24" i="17"/>
  <c r="S24" i="17"/>
  <c r="Y23" i="17"/>
  <c r="U23" i="17"/>
  <c r="Q23" i="17"/>
  <c r="Y21" i="17"/>
  <c r="U21" i="17"/>
  <c r="P28" i="17"/>
  <c r="P24" i="17"/>
  <c r="U30" i="17"/>
  <c r="Q30" i="17"/>
  <c r="S29" i="17"/>
  <c r="W27" i="17"/>
  <c r="S27" i="17"/>
  <c r="Y26" i="17"/>
  <c r="U26" i="17"/>
  <c r="Q26" i="17"/>
  <c r="W25" i="17"/>
  <c r="U24" i="17"/>
  <c r="W23" i="17"/>
  <c r="S23" i="17"/>
  <c r="Y22" i="17"/>
  <c r="U22" i="17"/>
  <c r="X21" i="17"/>
  <c r="T21" i="17"/>
  <c r="P31" i="17"/>
  <c r="P27" i="17"/>
  <c r="P23" i="17"/>
  <c r="X30" i="17"/>
  <c r="T30" i="17"/>
  <c r="Z29" i="17"/>
  <c r="V29" i="17"/>
  <c r="R29" i="17"/>
  <c r="X28" i="17"/>
  <c r="T28" i="17"/>
  <c r="Z27" i="17"/>
  <c r="V27" i="17"/>
  <c r="R27" i="17"/>
  <c r="X26" i="17"/>
  <c r="T26" i="17"/>
  <c r="Z25" i="17"/>
  <c r="V25" i="17"/>
  <c r="R25" i="17"/>
  <c r="X24" i="17"/>
  <c r="T24" i="17"/>
  <c r="Z23" i="17"/>
  <c r="V23" i="17"/>
  <c r="R23" i="17"/>
  <c r="X22" i="17"/>
  <c r="T22" i="17"/>
  <c r="Q21" i="17"/>
  <c r="Y30" i="17"/>
  <c r="W29" i="17"/>
  <c r="S25" i="17"/>
  <c r="Q22" i="17"/>
  <c r="V21" i="17"/>
  <c r="R21" i="17"/>
  <c r="P29" i="17"/>
  <c r="P25" i="17"/>
  <c r="Z30" i="17"/>
  <c r="V30" i="17"/>
  <c r="R30" i="17"/>
  <c r="X29" i="17"/>
  <c r="T29" i="17"/>
  <c r="Z28" i="17"/>
  <c r="V28" i="17"/>
  <c r="R28" i="17"/>
  <c r="X27" i="17"/>
  <c r="T27" i="17"/>
  <c r="Z26" i="17"/>
  <c r="V26" i="17"/>
  <c r="R26" i="17"/>
  <c r="X25" i="17"/>
  <c r="T25" i="17"/>
  <c r="Z24" i="17"/>
  <c r="V24" i="17"/>
  <c r="R24" i="17"/>
  <c r="Z22" i="17"/>
  <c r="V22" i="17"/>
  <c r="R22" i="17"/>
</calcChain>
</file>

<file path=xl/sharedStrings.xml><?xml version="1.0" encoding="utf-8"?>
<sst xmlns="http://schemas.openxmlformats.org/spreadsheetml/2006/main" count="1836" uniqueCount="39">
  <si>
    <t>Наименование показателей</t>
  </si>
  <si>
    <t>№
строки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</si>
  <si>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</si>
  <si>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</si>
  <si>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</si>
  <si>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</si>
  <si>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</si>
  <si>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</si>
  <si>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</si>
  <si>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</si>
  <si>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>в том числе по внутреннему совмести-тельству 3)</t>
  </si>
  <si>
    <t>ОМС 4)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</si>
  <si>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</si>
  <si>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</si>
  <si>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</si>
  <si>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</si>
  <si>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1) Среднесписочная численность работников.</t>
  </si>
  <si>
    <t>2) Исчисляется пропорционально фактически отработанному времени.</t>
  </si>
  <si>
    <t>3)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</si>
  <si>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>4) Обязательное медицинское страхование.</t>
  </si>
  <si>
    <t>из гр.5 списочного состава
(без внешних совместителей)</t>
  </si>
  <si>
    <t>списочного состава
(без внешних совместителей)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</si>
  <si>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</si>
  <si>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</si>
  <si>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</si>
  <si>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</si>
  <si>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</si>
  <si>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</si>
  <si>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</si>
  <si>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внешних совместителей (сумма граф 11, 12 и 13)</t>
  </si>
  <si>
    <t>внешних сов-местителей 2)</t>
  </si>
  <si>
    <t>списочного состава (без внешних сов-местителей) 1)</t>
  </si>
  <si>
    <t>3.3. Сведения о численности и оплате труда  работников организаций</t>
  </si>
  <si>
    <r>
      <t>списочного состава (без внешних сов-местителей)</t>
    </r>
    <r>
      <rPr>
        <sz val="10"/>
        <color indexed="8"/>
        <rFont val="Calibri"/>
        <family val="2"/>
        <charset val="204"/>
      </rPr>
      <t>¹</t>
    </r>
  </si>
  <si>
    <r>
      <t xml:space="preserve">внешних сов-местителей </t>
    </r>
    <r>
      <rPr>
        <sz val="10"/>
        <color indexed="8"/>
        <rFont val="Calibri"/>
        <family val="2"/>
        <charset val="204"/>
      </rPr>
      <t>²</t>
    </r>
  </si>
  <si>
    <r>
      <t xml:space="preserve">в том числе по внутреннему совмести-тельству </t>
    </r>
    <r>
      <rPr>
        <sz val="10"/>
        <color indexed="8"/>
        <rFont val="Calibri"/>
        <family val="2"/>
        <charset val="204"/>
      </rPr>
      <t>³</t>
    </r>
  </si>
  <si>
    <r>
      <t xml:space="preserve">ОМС </t>
    </r>
    <r>
      <rPr>
        <sz val="10"/>
        <color indexed="8"/>
        <rFont val="Calibri"/>
        <family val="2"/>
        <charset val="204"/>
      </rPr>
      <t>⁴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</si>
  <si>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Кол-во организаций, переведенных на  новую (отраслевую) систему оплаты труда, ориентированную на результат, ед.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</si>
  <si>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Количество рганизаций, переведенных на  новую (отраслевую) систему оплаты труда, ориентированную на результат,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</si>
</sst>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3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3" xfId="0" applyNumberFormat="1" applyFont="1" applyFill="1" applyBorder="1" applyAlignment="1">
      <alignment horizontal="center" vertical="center"/>
    </xf>
    <xf numFmtId="166" fontId="22" fillId="20" borderId="10" xfId="0" applyNumberFormat="1" applyFont="1" applyFill="1" applyBorder="1" applyAlignment="1" applyProtection="1">
      <alignment horizontal="center" vertical="center"/>
      <protection locked="0"/>
    </xf>
    <xf numFmtId="3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9" fillId="21" borderId="13" xfId="0" applyNumberFormat="1" applyFont="1" applyFill="1" applyBorder="1" applyAlignment="1">
      <alignment horizontal="center" vertical="center"/>
    </xf>
    <xf numFmtId="3" fontId="30" fillId="21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4" fontId="19" fillId="18" borderId="10" xfId="0" applyNumberFormat="1" applyFont="1" applyFill="1" applyBorder="1" applyAlignment="1" applyProtection="1">
      <alignment horizontal="center" wrapText="1"/>
      <protection locked="0"/>
    </xf>
    <xf numFmtId="166" fontId="32" fillId="20" borderId="15" xfId="0" applyNumberFormat="1" applyFont="1" applyFill="1" applyBorder="1" applyAlignment="1">
      <alignment horizontal="center" wrapText="1"/>
    </xf>
    <xf numFmtId="166" fontId="32" fillId="20" borderId="10" xfId="0" applyNumberFormat="1" applyFont="1" applyFill="1" applyBorder="1" applyAlignment="1">
      <alignment horizontal="center" wrapText="1"/>
    </xf>
    <xf numFmtId="166" fontId="22" fillId="18" borderId="16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C00000"/>
    <pageSetUpPr fitToPage="1"/>
  </sheetPr>
  <dimension ref="A1:Z37"/>
  <sheetViews>
    <sheetView showGridLines="0" topLeftCell="A15" workbookViewId="0">
      <selection activeCell="AB24" sqref="AB24"/>
    </sheetView>
  </sheetViews>
  <sheetFormatPr defaultColWidth="9.140625" defaultRowHeight="12.75" x14ac:dyDescent="0.2"/>
  <cols>
    <col min="1" max="1" width="48.42578125" style="1" bestFit="1" customWidth="1"/>
    <col min="2" max="14" width="2.28515625" style="1" hidden="1" customWidth="1"/>
    <col min="15" max="15" width="6.42578125" style="1" bestFit="1" customWidth="1"/>
    <col min="16" max="26" width="13.7109375" style="1" customWidth="1"/>
    <col min="27" max="16384" width="9.140625" style="1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1"/>
      <c r="P18" s="41" t="s">
        <v>33</v>
      </c>
      <c r="Q18" s="41" t="s">
        <v>34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1"/>
      <c r="P19" s="41"/>
      <c r="Q19" s="41"/>
      <c r="R19" s="16" t="s">
        <v>6</v>
      </c>
      <c r="S19" s="16" t="s">
        <v>35</v>
      </c>
      <c r="T19" s="41"/>
      <c r="U19" s="16" t="s">
        <v>7</v>
      </c>
      <c r="V19" s="16" t="s">
        <v>36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25">
        <f>КУ!P21+ЗУ!P21+ОУ!P21+СУ!P21+СВУ!P21+СЗ!P21+ЦУ!P21+ЮВУ!P21+ЮЗУ!P21+ЮУ!P21+ПУ!P21+'Деп Тольятти'!P21+'г. Самара'!P21+'Деп Сам'!P21+'г. Тольятти'!P21</f>
        <v>44085.3</v>
      </c>
      <c r="Q21" s="25">
        <f>КУ!Q21+ЗУ!Q21+ОУ!Q21+СУ!Q21+СВУ!Q21+СЗ!Q21+ЦУ!Q21+ЮВУ!Q21+ЮЗУ!Q21+ЮУ!Q21+ПУ!Q21+'Деп Тольятти'!Q21+'г. Самара'!Q21+'Деп Сам'!Q21+'г. Тольятти'!Q21</f>
        <v>2261.5</v>
      </c>
      <c r="R21" s="25">
        <f>КУ!R21+ЗУ!R21+ОУ!R21+СУ!R21+СВУ!R21+СЗ!R21+ЦУ!R21+ЮВУ!R21+ЮЗУ!R21+ЮУ!R21+ПУ!R21+'Деп Тольятти'!R21+'г. Самара'!R21+'Деп Сам'!R21+'г. Тольятти'!R21</f>
        <v>25539363</v>
      </c>
      <c r="S21" s="25">
        <f>КУ!S21+ЗУ!S21+ОУ!S21+СУ!S21+СВУ!S21+СЗ!S21+ЦУ!S21+ЮВУ!S21+ЮЗУ!S21+ЮУ!S21+ПУ!S21+'Деп Тольятти'!S21+'г. Самара'!S21+'Деп Сам'!S21+'г. Тольятти'!S21</f>
        <v>1358775.7000000002</v>
      </c>
      <c r="T21" s="25">
        <f>КУ!T21+ЗУ!T21+ОУ!T21+СУ!T21+СВУ!T21+СЗ!T21+ЦУ!T21+ЮВУ!T21+ЮЗУ!T21+ЮУ!T21+ПУ!T21+'Деп Тольятти'!T21+'г. Самара'!T21+'Деп Сам'!T21+'г. Тольятти'!T21</f>
        <v>778751.60000000009</v>
      </c>
      <c r="U21" s="25">
        <f>КУ!U21+ЗУ!U21+ОУ!U21+СУ!U21+СВУ!U21+СЗ!U21+ЦУ!U21+ЮВУ!U21+ЮЗУ!U21+ЮУ!U21+ПУ!U21+'Деп Тольятти'!U21+'г. Самара'!U21+'Деп Сам'!U21+'г. Тольятти'!U21</f>
        <v>25025362.400000002</v>
      </c>
      <c r="V21" s="25">
        <f>КУ!V21+ЗУ!V21+ОУ!V21+СУ!V21+СВУ!V21+СЗ!V21+ЦУ!V21+ЮВУ!V21+ЮЗУ!V21+ЮУ!V21+ПУ!V21+'Деп Тольятти'!V21+'г. Самара'!V21+'Деп Сам'!V21+'г. Тольятти'!V21</f>
        <v>0</v>
      </c>
      <c r="W21" s="25">
        <f>КУ!W21+ЗУ!W21+ОУ!W21+СУ!W21+СВУ!W21+СЗ!W21+ЦУ!W21+ЮВУ!W21+ЮЗУ!W21+ЮУ!W21+ПУ!W21+'Деп Тольятти'!W21+'г. Самара'!W21+'Деп Сам'!W21+'г. Тольятти'!W21</f>
        <v>514000.60000000003</v>
      </c>
      <c r="X21" s="25">
        <f>КУ!X21+ЗУ!X21+ОУ!X21+СУ!X21+СВУ!X21+СЗ!X21+ЦУ!X21+ЮВУ!X21+ЮЗУ!X21+ЮУ!X21+ПУ!X21+'Деп Тольятти'!X21+'г. Самара'!X21+'Деп Сам'!X21+'г. Тольятти'!X21</f>
        <v>758812.29999999993</v>
      </c>
      <c r="Y21" s="25">
        <f>КУ!Y21+ЗУ!Y21+ОУ!Y21+СУ!Y21+СВУ!Y21+СЗ!Y21+ЦУ!Y21+ЮВУ!Y21+ЮЗУ!Y21+ЮУ!Y21+ПУ!Y21+'Деп Тольятти'!Y21+'г. Самара'!Y21+'Деп Сам'!Y21+'г. Тольятти'!Y21</f>
        <v>0</v>
      </c>
      <c r="Z21" s="25">
        <f>КУ!Z21+ЗУ!Z21+ОУ!Z21+СУ!Z21+СВУ!Z21+СЗ!Z21+ЦУ!Z21+ЮВУ!Z21+ЮЗУ!Z21+ЮУ!Z21+ПУ!Z21+'Деп Тольятти'!Z21+'г. Самара'!Z21+'Деп Сам'!Z21+'г. Тольятти'!Z21</f>
        <v>19939.3</v>
      </c>
    </row>
    <row r="22" spans="1:26" ht="25.5" x14ac:dyDescent="0.2">
      <c r="A22" s="11" t="s">
        <v>12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26">
        <f>КУ!P22+ЗУ!P22+ОУ!P22+СУ!P22+СВУ!P22+СЗ!P22+ЦУ!P22+ЮВУ!P22+ЮЗУ!P22+ЮУ!P22+ПУ!P22+'Деп Тольятти'!P22+'г. Самара'!P22+'Деп Сам'!P22+'г. Тольятти'!P22</f>
        <v>2084.6</v>
      </c>
      <c r="Q22" s="26">
        <f>КУ!Q22+ЗУ!Q22+ОУ!Q22+СУ!Q22+СВУ!Q22+СЗ!Q22+ЦУ!Q22+ЮВУ!Q22+ЮЗУ!Q22+ЮУ!Q22+ПУ!Q22+'Деп Тольятти'!Q22+'г. Самара'!Q22+'Деп Сам'!Q22+'г. Тольятти'!Q22</f>
        <v>39</v>
      </c>
      <c r="R22" s="26">
        <f>КУ!R22+ЗУ!R22+ОУ!R22+СУ!R22+СВУ!R22+СЗ!R22+ЦУ!R22+ЮВУ!R22+ЮЗУ!R22+ЮУ!R22+ПУ!R22+'Деп Тольятти'!R22+'г. Самара'!R22+'Деп Сам'!R22+'г. Тольятти'!R22</f>
        <v>1966733.9000000001</v>
      </c>
      <c r="S22" s="26">
        <f>КУ!S22+ЗУ!S22+ОУ!S22+СУ!S22+СВУ!S22+СЗ!S22+ЦУ!S22+ЮВУ!S22+ЮЗУ!S22+ЮУ!S22+ПУ!S22+'Деп Тольятти'!S22+'г. Самара'!S22+'Деп Сам'!S22+'г. Тольятти'!S22</f>
        <v>119230.99999999999</v>
      </c>
      <c r="T22" s="26">
        <f>КУ!T22+ЗУ!T22+ОУ!T22+СУ!T22+СВУ!T22+СЗ!T22+ЦУ!T22+ЮВУ!T22+ЮЗУ!T22+ЮУ!T22+ПУ!T22+'Деп Тольятти'!T22+'г. Самара'!T22+'Деп Сам'!T22+'г. Тольятти'!T22</f>
        <v>30313.7</v>
      </c>
      <c r="U22" s="26">
        <f>КУ!U22+ЗУ!U22+ОУ!U22+СУ!U22+СВУ!U22+СЗ!U22+ЦУ!U22+ЮВУ!U22+ЮЗУ!U22+ЮУ!U22+ПУ!U22+'Деп Тольятти'!U22+'г. Самара'!U22+'Деп Сам'!U22+'г. Тольятти'!U22</f>
        <v>1856460.6</v>
      </c>
      <c r="V22" s="26">
        <f>КУ!V22+ЗУ!V22+ОУ!V22+СУ!V22+СВУ!V22+СЗ!V22+ЦУ!V22+ЮВУ!V22+ЮЗУ!V22+ЮУ!V22+ПУ!V22+'Деп Тольятти'!V22+'г. Самара'!V22+'Деп Сам'!V22+'г. Тольятти'!V22</f>
        <v>0</v>
      </c>
      <c r="W22" s="26">
        <f>КУ!W22+ЗУ!W22+ОУ!W22+СУ!W22+СВУ!W22+СЗ!W22+ЦУ!W22+ЮВУ!W22+ЮЗУ!W22+ЮУ!W22+ПУ!W22+'Деп Тольятти'!W22+'г. Самара'!W22+'Деп Сам'!W22+'г. Тольятти'!W22</f>
        <v>110273.3</v>
      </c>
      <c r="X22" s="26">
        <f>КУ!X22+ЗУ!X22+ОУ!X22+СУ!X22+СВУ!X22+СЗ!X22+ЦУ!X22+ЮВУ!X22+ЮЗУ!X22+ЮУ!X22+ПУ!X22+'Деп Тольятти'!X22+'г. Самара'!X22+'Деп Сам'!X22+'г. Тольятти'!X22</f>
        <v>29348.800000000003</v>
      </c>
      <c r="Y22" s="26">
        <f>КУ!Y22+ЗУ!Y22+ОУ!Y22+СУ!Y22+СВУ!Y22+СЗ!Y22+ЦУ!Y22+ЮВУ!Y22+ЮЗУ!Y22+ЮУ!Y22+ПУ!Y22+'Деп Тольятти'!Y22+'г. Самара'!Y22+'Деп Сам'!Y22+'г. Тольятти'!Y22</f>
        <v>0</v>
      </c>
      <c r="Z22" s="26">
        <f>КУ!Z22+ЗУ!Z22+ОУ!Z22+СУ!Z22+СВУ!Z22+СЗ!Z22+ЦУ!Z22+ЮВУ!Z22+ЮЗУ!Z22+ЮУ!Z22+ПУ!Z22+'Деп Тольятти'!Z22+'г. Самара'!Z22+'Деп Сам'!Z22+'г. Тольятти'!Z22</f>
        <v>964.9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КУ!P23+ЗУ!P23+ОУ!P23+СУ!P23+СВУ!P23+СЗ!P23+ЦУ!P23+ЮВУ!P23+ЮЗУ!P23+ЮУ!P23+ПУ!P23+'Деп Тольятти'!P23+'г. Самара'!P23+'Деп Сам'!P23+'г. Тольятти'!P23</f>
        <v>1658.8999999999999</v>
      </c>
      <c r="Q23" s="26">
        <f>КУ!Q23+ЗУ!Q23+ОУ!Q23+СУ!Q23+СВУ!Q23+СЗ!Q23+ЦУ!Q23+ЮВУ!Q23+ЮЗУ!Q23+ЮУ!Q23+ПУ!Q23+'Деп Тольятти'!Q23+'г. Самара'!Q23+'Деп Сам'!Q23+'г. Тольятти'!Q23</f>
        <v>16.299999999999997</v>
      </c>
      <c r="R23" s="26">
        <f>КУ!R23+ЗУ!R23+ОУ!R23+СУ!R23+СВУ!R23+СЗ!R23+ЦУ!R23+ЮВУ!R23+ЮЗУ!R23+ЮУ!R23+ПУ!R23+'Деп Тольятти'!R23+'г. Самара'!R23+'Деп Сам'!R23+'г. Тольятти'!R23</f>
        <v>1619609.9</v>
      </c>
      <c r="S23" s="26">
        <f>КУ!S23+ЗУ!S23+ОУ!S23+СУ!S23+СВУ!S23+СЗ!S23+ЦУ!S23+ЮВУ!S23+ЮЗУ!S23+ЮУ!S23+ПУ!S23+'Деп Тольятти'!S23+'г. Самара'!S23+'Деп Сам'!S23+'г. Тольятти'!S23</f>
        <v>98658.400000000009</v>
      </c>
      <c r="T23" s="26">
        <f>КУ!T23+ЗУ!T23+ОУ!T23+СУ!T23+СВУ!T23+СЗ!T23+ЦУ!T23+ЮВУ!T23+ЮЗУ!T23+ЮУ!T23+ПУ!T23+'Деп Тольятти'!T23+'г. Самара'!T23+'Деп Сам'!T23+'г. Тольятти'!T23</f>
        <v>13797.2</v>
      </c>
      <c r="U23" s="26">
        <f>КУ!U23+ЗУ!U23+ОУ!U23+СУ!U23+СВУ!U23+СЗ!U23+ЦУ!U23+ЮВУ!U23+ЮЗУ!U23+ЮУ!U23+ПУ!U23+'Деп Тольятти'!U23+'г. Самара'!U23+'Деп Сам'!U23+'г. Тольятти'!U23</f>
        <v>1518746</v>
      </c>
      <c r="V23" s="26">
        <f>КУ!V23+ЗУ!V23+ОУ!V23+СУ!V23+СВУ!V23+СЗ!V23+ЦУ!V23+ЮВУ!V23+ЮЗУ!V23+ЮУ!V23+ПУ!V23+'Деп Тольятти'!V23+'г. Самара'!V23+'Деп Сам'!V23+'г. Тольятти'!V23</f>
        <v>0</v>
      </c>
      <c r="W23" s="26">
        <f>КУ!W23+ЗУ!W23+ОУ!W23+СУ!W23+СВУ!W23+СЗ!W23+ЦУ!W23+ЮВУ!W23+ЮЗУ!W23+ЮУ!W23+ПУ!W23+'Деп Тольятти'!W23+'г. Самара'!W23+'Деп Сам'!W23+'г. Тольятти'!W23</f>
        <v>100863.90000000001</v>
      </c>
      <c r="X23" s="26">
        <f>КУ!X23+ЗУ!X23+ОУ!X23+СУ!X23+СВУ!X23+СЗ!X23+ЦУ!X23+ЮВУ!X23+ЮЗУ!X23+ЮУ!X23+ПУ!X23+'Деп Тольятти'!X23+'г. Самара'!X23+'Деп Сам'!X23+'г. Тольятти'!X23</f>
        <v>13038.6</v>
      </c>
      <c r="Y23" s="26">
        <f>КУ!Y23+ЗУ!Y23+ОУ!Y23+СУ!Y23+СВУ!Y23+СЗ!Y23+ЦУ!Y23+ЮВУ!Y23+ЮЗУ!Y23+ЮУ!Y23+ПУ!Y23+'Деп Тольятти'!Y23+'г. Самара'!Y23+'Деп Сам'!Y23+'г. Тольятти'!Y23</f>
        <v>0</v>
      </c>
      <c r="Z23" s="26">
        <f>КУ!Z23+ЗУ!Z23+ОУ!Z23+СУ!Z23+СВУ!Z23+СЗ!Z23+ЦУ!Z23+ЮВУ!Z23+ЮЗУ!Z23+ЮУ!Z23+ПУ!Z23+'Деп Тольятти'!Z23+'г. Самара'!Z23+'Деп Сам'!Z23+'г. Тольятти'!Z23</f>
        <v>758.6</v>
      </c>
    </row>
    <row r="24" spans="1:26" ht="15.75" x14ac:dyDescent="0.2">
      <c r="A24" s="11" t="s">
        <v>14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26">
        <f>КУ!P24+ЗУ!P24+ОУ!P24+СУ!P24+СВУ!P24+СЗ!P24+ЦУ!P24+ЮВУ!P24+ЮЗУ!P24+ЮУ!P24+ПУ!P24+'Деп Тольятти'!P24+'г. Самара'!P24+'Деп Сам'!P24+'г. Тольятти'!P24</f>
        <v>26250.199999999997</v>
      </c>
      <c r="Q24" s="26">
        <f>КУ!Q24+ЗУ!Q24+ОУ!Q24+СУ!Q24+СВУ!Q24+СЗ!Q24+ЦУ!Q24+ЮВУ!Q24+ЮЗУ!Q24+ЮУ!Q24+ПУ!Q24+'Деп Тольятти'!Q24+'г. Самара'!Q24+'Деп Сам'!Q24+'г. Тольятти'!Q24</f>
        <v>1241.6999999999998</v>
      </c>
      <c r="R24" s="26">
        <f>КУ!R24+ЗУ!R24+ОУ!R24+СУ!R24+СВУ!R24+СЗ!R24+ЦУ!R24+ЮВУ!R24+ЮЗУ!R24+ЮУ!R24+ПУ!R24+'Деп Тольятти'!R24+'г. Самара'!R24+'Деп Сам'!R24+'г. Тольятти'!R24</f>
        <v>18000362.5</v>
      </c>
      <c r="S24" s="26">
        <f>КУ!S24+ЗУ!S24+ОУ!S24+СУ!S24+СВУ!S24+СЗ!S24+ЦУ!S24+ЮВУ!S24+ЮЗУ!S24+ЮУ!S24+ПУ!S24+'Деп Тольятти'!S24+'г. Самара'!S24+'Деп Сам'!S24+'г. Тольятти'!S24</f>
        <v>896170.29999999993</v>
      </c>
      <c r="T24" s="26">
        <f>КУ!T24+ЗУ!T24+ОУ!T24+СУ!T24+СВУ!T24+СЗ!T24+ЦУ!T24+ЮВУ!T24+ЮЗУ!T24+ЮУ!T24+ПУ!T24+'Деп Тольятти'!T24+'г. Самара'!T24+'Деп Сам'!T24+'г. Тольятти'!T24</f>
        <v>412752.9</v>
      </c>
      <c r="U24" s="26">
        <f>КУ!U24+ЗУ!U24+ОУ!U24+СУ!U24+СВУ!U24+СЗ!U24+ЦУ!U24+ЮВУ!U24+ЮЗУ!U24+ЮУ!U24+ПУ!U24+'Деп Тольятти'!U24+'г. Самара'!U24+'Деп Сам'!U24+'г. Тольятти'!U24</f>
        <v>17667143.599999998</v>
      </c>
      <c r="V24" s="26">
        <f>КУ!V24+ЗУ!V24+ОУ!V24+СУ!V24+СВУ!V24+СЗ!V24+ЦУ!V24+ЮВУ!V24+ЮЗУ!V24+ЮУ!V24+ПУ!V24+'Деп Тольятти'!V24+'г. Самара'!V24+'Деп Сам'!V24+'г. Тольятти'!V24</f>
        <v>0</v>
      </c>
      <c r="W24" s="26">
        <f>КУ!W24+ЗУ!W24+ОУ!W24+СУ!W24+СВУ!W24+СЗ!W24+ЦУ!W24+ЮВУ!W24+ЮЗУ!W24+ЮУ!W24+ПУ!W24+'Деп Тольятти'!W24+'г. Самара'!W24+'Деп Сам'!W24+'г. Тольятти'!W24</f>
        <v>333218.90000000002</v>
      </c>
      <c r="X24" s="26">
        <f>КУ!X24+ЗУ!X24+ОУ!X24+СУ!X24+СВУ!X24+СЗ!X24+ЦУ!X24+ЮВУ!X24+ЮЗУ!X24+ЮУ!X24+ПУ!X24+'Деп Тольятти'!X24+'г. Самара'!X24+'Деп Сам'!X24+'г. Тольятти'!X24</f>
        <v>402671.89999999997</v>
      </c>
      <c r="Y24" s="26">
        <f>КУ!Y24+ЗУ!Y24+ОУ!Y24+СУ!Y24+СВУ!Y24+СЗ!Y24+ЦУ!Y24+ЮВУ!Y24+ЮЗУ!Y24+ЮУ!Y24+ПУ!Y24+'Деп Тольятти'!Y24+'г. Самара'!Y24+'Деп Сам'!Y24+'г. Тольятти'!Y24</f>
        <v>0</v>
      </c>
      <c r="Z24" s="26">
        <f>КУ!Z24+ЗУ!Z24+ОУ!Z24+СУ!Z24+СВУ!Z24+СЗ!Z24+ЦУ!Z24+ЮВУ!Z24+ЮЗУ!Z24+ЮУ!Z24+ПУ!Z24+'Деп Тольятти'!Z24+'г. Самара'!Z24+'Деп Сам'!Z24+'г. Тольятти'!Z24</f>
        <v>10081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КУ!P25+ЗУ!P25+ОУ!P25+СУ!P25+СВУ!P25+СЗ!P25+ЦУ!P25+ЮВУ!P25+ЮЗУ!P25+ЮУ!P25+ПУ!P25+'Деп Тольятти'!P25+'г. Самара'!P25+'Деп Сам'!P25+'г. Тольятти'!P25</f>
        <v>18138.7</v>
      </c>
      <c r="Q25" s="26">
        <f>КУ!Q25+ЗУ!Q25+ОУ!Q25+СУ!Q25+СВУ!Q25+СЗ!Q25+ЦУ!Q25+ЮВУ!Q25+ЮЗУ!Q25+ЮУ!Q25+ПУ!Q25+'Деп Тольятти'!Q25+'г. Самара'!Q25+'Деп Сам'!Q25+'г. Тольятти'!Q25</f>
        <v>493.6</v>
      </c>
      <c r="R25" s="26">
        <f>КУ!R25+ЗУ!R25+ОУ!R25+СУ!R25+СВУ!R25+СЗ!R25+ЦУ!R25+ЮВУ!R25+ЮЗУ!R25+ЮУ!R25+ПУ!R25+'Деп Тольятти'!R25+'г. Самара'!R25+'Деп Сам'!R25+'г. Тольятти'!R25</f>
        <v>12986859.499999998</v>
      </c>
      <c r="S25" s="26">
        <f>КУ!S25+ЗУ!S25+ОУ!S25+СУ!S25+СВУ!S25+СЗ!S25+ЦУ!S25+ЮВУ!S25+ЮЗУ!S25+ЮУ!S25+ПУ!S25+'Деп Тольятти'!S25+'г. Самара'!S25+'Деп Сам'!S25+'г. Тольятти'!S25</f>
        <v>517720.69999999995</v>
      </c>
      <c r="T25" s="26">
        <f>КУ!T25+ЗУ!T25+ОУ!T25+СУ!T25+СВУ!T25+СЗ!T25+ЦУ!T25+ЮВУ!T25+ЮЗУ!T25+ЮУ!T25+ПУ!T25+'Деп Тольятти'!T25+'г. Самара'!T25+'Деп Сам'!T25+'г. Тольятти'!T25</f>
        <v>178566.00000000003</v>
      </c>
      <c r="U25" s="26">
        <f>КУ!U25+ЗУ!U25+ОУ!U25+СУ!U25+СВУ!U25+СЗ!U25+ЦУ!U25+ЮВУ!U25+ЮЗУ!U25+ЮУ!U25+ПУ!U25+'Деп Тольятти'!U25+'г. Самара'!U25+'Деп Сам'!U25+'г. Тольятти'!U25</f>
        <v>12691179.699999999</v>
      </c>
      <c r="V25" s="26">
        <f>КУ!V25+ЗУ!V25+ОУ!V25+СУ!V25+СВУ!V25+СЗ!V25+ЦУ!V25+ЮВУ!V25+ЮЗУ!V25+ЮУ!V25+ПУ!V25+'Деп Тольятти'!V25+'г. Самара'!V25+'Деп Сам'!V25+'г. Тольятти'!V25</f>
        <v>0</v>
      </c>
      <c r="W25" s="26">
        <f>КУ!W25+ЗУ!W25+ОУ!W25+СУ!W25+СВУ!W25+СЗ!W25+ЦУ!W25+ЮВУ!W25+ЮЗУ!W25+ЮУ!W25+ПУ!W25+'Деп Тольятти'!W25+'г. Самара'!W25+'Деп Сам'!W25+'г. Тольятти'!W25</f>
        <v>295679.80000000005</v>
      </c>
      <c r="X25" s="26">
        <f>КУ!X25+ЗУ!X25+ОУ!X25+СУ!X25+СВУ!X25+СЗ!X25+ЦУ!X25+ЮВУ!X25+ЮЗУ!X25+ЮУ!X25+ПУ!X25+'Деп Тольятти'!X25+'г. Самара'!X25+'Деп Сам'!X25+'г. Тольятти'!X25</f>
        <v>173147.30000000002</v>
      </c>
      <c r="Y25" s="26">
        <f>КУ!Y25+ЗУ!Y25+ОУ!Y25+СУ!Y25+СВУ!Y25+СЗ!Y25+ЦУ!Y25+ЮВУ!Y25+ЮЗУ!Y25+ЮУ!Y25+ПУ!Y25+'Деп Тольятти'!Y25+'г. Самара'!Y25+'Деп Сам'!Y25+'г. Тольятти'!Y25</f>
        <v>0</v>
      </c>
      <c r="Z25" s="26">
        <f>КУ!Z25+ЗУ!Z25+ОУ!Z25+СУ!Z25+СВУ!Z25+СЗ!Z25+ЦУ!Z25+ЮВУ!Z25+ЮЗУ!Z25+ЮУ!Z25+ПУ!Z25+'Деп Тольятти'!Z25+'г. Самара'!Z25+'Деп Сам'!Z25+'г. Тольятти'!Z25</f>
        <v>5418.7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КУ!P26+ЗУ!P26+ОУ!P26+СУ!P26+СВУ!P26+СЗ!P26+ЦУ!P26+ЮВУ!P26+ЮЗУ!P26+ЮУ!P26+ПУ!P26+'Деп Тольятти'!P26+'г. Самара'!P26+'Деп Сам'!P26+'г. Тольятти'!P26</f>
        <v>1064.5</v>
      </c>
      <c r="Q26" s="26">
        <f>КУ!Q26+ЗУ!Q26+ОУ!Q26+СУ!Q26+СВУ!Q26+СЗ!Q26+ЦУ!Q26+ЮВУ!Q26+ЮЗУ!Q26+ЮУ!Q26+ПУ!Q26+'Деп Тольятти'!Q26+'г. Самара'!Q26+'Деп Сам'!Q26+'г. Тольятти'!Q26</f>
        <v>565.4</v>
      </c>
      <c r="R26" s="26">
        <f>КУ!R26+ЗУ!R26+ОУ!R26+СУ!R26+СВУ!R26+СЗ!R26+ЦУ!R26+ЮВУ!R26+ЮЗУ!R26+ЮУ!R26+ПУ!R26+'Деп Тольятти'!R26+'г. Самара'!R26+'Деп Сам'!R26+'г. Тольятти'!R26</f>
        <v>703071.50000000012</v>
      </c>
      <c r="S26" s="26">
        <f>КУ!S26+ЗУ!S26+ОУ!S26+СУ!S26+СВУ!S26+СЗ!S26+ЦУ!S26+ЮВУ!S26+ЮЗУ!S26+ЮУ!S26+ПУ!S26+'Деп Тольятти'!S26+'г. Самара'!S26+'Деп Сам'!S26+'г. Тольятти'!S26</f>
        <v>50638.399999999987</v>
      </c>
      <c r="T26" s="26">
        <f>КУ!T26+ЗУ!T26+ОУ!T26+СУ!T26+СВУ!T26+СЗ!T26+ЦУ!T26+ЮВУ!T26+ЮЗУ!T26+ЮУ!T26+ПУ!T26+'Деп Тольятти'!T26+'г. Самара'!T26+'Деп Сам'!T26+'г. Тольятти'!T26</f>
        <v>162700.1</v>
      </c>
      <c r="U26" s="26">
        <f>КУ!U26+ЗУ!U26+ОУ!U26+СУ!U26+СВУ!U26+СЗ!U26+ЦУ!U26+ЮВУ!U26+ЮЗУ!U26+ЮУ!U26+ПУ!U26+'Деп Тольятти'!U26+'г. Самара'!U26+'Деп Сам'!U26+'г. Тольятти'!U26</f>
        <v>700123.7</v>
      </c>
      <c r="V26" s="26">
        <f>КУ!V26+ЗУ!V26+ОУ!V26+СУ!V26+СВУ!V26+СЗ!V26+ЦУ!V26+ЮВУ!V26+ЮЗУ!V26+ЮУ!V26+ПУ!V26+'Деп Тольятти'!V26+'г. Самара'!V26+'Деп Сам'!V26+'г. Тольятти'!V26</f>
        <v>0</v>
      </c>
      <c r="W26" s="26">
        <f>КУ!W26+ЗУ!W26+ОУ!W26+СУ!W26+СВУ!W26+СЗ!W26+ЦУ!W26+ЮВУ!W26+ЮЗУ!W26+ЮУ!W26+ПУ!W26+'Деп Тольятти'!W26+'г. Самара'!W26+'Деп Сам'!W26+'г. Тольятти'!W26</f>
        <v>2947.7999999999997</v>
      </c>
      <c r="X26" s="26">
        <f>КУ!X26+ЗУ!X26+ОУ!X26+СУ!X26+СВУ!X26+СЗ!X26+ЦУ!X26+ЮВУ!X26+ЮЗУ!X26+ЮУ!X26+ПУ!X26+'Деп Тольятти'!X26+'г. Самара'!X26+'Деп Сам'!X26+'г. Тольятти'!X26</f>
        <v>162130.29999999999</v>
      </c>
      <c r="Y26" s="26">
        <f>КУ!Y26+ЗУ!Y26+ОУ!Y26+СУ!Y26+СВУ!Y26+СЗ!Y26+ЦУ!Y26+ЮВУ!Y26+ЮЗУ!Y26+ЮУ!Y26+ПУ!Y26+'Деп Тольятти'!Y26+'г. Самара'!Y26+'Деп Сам'!Y26+'г. Тольятти'!Y26</f>
        <v>0</v>
      </c>
      <c r="Z26" s="26">
        <f>КУ!Z26+ЗУ!Z26+ОУ!Z26+СУ!Z26+СВУ!Z26+СЗ!Z26+ЦУ!Z26+ЮВУ!Z26+ЮЗУ!Z26+ЮУ!Z26+ПУ!Z26+'Деп Тольятти'!Z26+'г. Самара'!Z26+'Деп Сам'!Z26+'г. Тольятти'!Z26</f>
        <v>569.79999999999995</v>
      </c>
    </row>
    <row r="27" spans="1:26" ht="15.75" x14ac:dyDescent="0.2">
      <c r="A27" s="11" t="s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26">
        <f>КУ!P27+ЗУ!P27+ОУ!P27+СУ!P27+СВУ!P27+СЗ!P27+ЦУ!P27+ЮВУ!P27+ЮЗУ!P27+ЮУ!P27+ПУ!P27+'Деп Тольятти'!P27+'г. Самара'!P27+'Деп Сам'!P27+'г. Тольятти'!P27</f>
        <v>4183.5999999999995</v>
      </c>
      <c r="Q27" s="26">
        <f>КУ!Q27+ЗУ!Q27+ОУ!Q27+СУ!Q27+СВУ!Q27+СЗ!Q27+ЦУ!Q27+ЮВУ!Q27+ЮЗУ!Q27+ЮУ!Q27+ПУ!Q27+'Деп Тольятти'!Q27+'г. Самара'!Q27+'Деп Сам'!Q27+'г. Тольятти'!Q27</f>
        <v>103.1</v>
      </c>
      <c r="R27" s="26">
        <f>КУ!R27+ЗУ!R27+ОУ!R27+СУ!R27+СВУ!R27+СЗ!R27+ЦУ!R27+ЮВУ!R27+ЮЗУ!R27+ЮУ!R27+ПУ!R27+'Деп Тольятти'!R27+'г. Самара'!R27+'Деп Сам'!R27+'г. Тольятти'!R27</f>
        <v>1490418.3999999997</v>
      </c>
      <c r="S27" s="26">
        <f>КУ!S27+ЗУ!S27+ОУ!S27+СУ!S27+СВУ!S27+СЗ!S27+ЦУ!S27+ЮВУ!S27+ЮЗУ!S27+ЮУ!S27+ПУ!S27+'Деп Тольятти'!S27+'г. Самара'!S27+'Деп Сам'!S27+'г. Тольятти'!S27</f>
        <v>87858.7</v>
      </c>
      <c r="T27" s="26">
        <f>КУ!T27+ЗУ!T27+ОУ!T27+СУ!T27+СВУ!T27+СЗ!T27+ЦУ!T27+ЮВУ!T27+ЮЗУ!T27+ЮУ!T27+ПУ!T27+'Деп Тольятти'!T27+'г. Самара'!T27+'Деп Сам'!T27+'г. Тольятти'!T27</f>
        <v>37304.899999999994</v>
      </c>
      <c r="U27" s="26">
        <f>КУ!U27+ЗУ!U27+ОУ!U27+СУ!U27+СВУ!U27+СЗ!U27+ЦУ!U27+ЮВУ!U27+ЮЗУ!U27+ЮУ!U27+ПУ!U27+'Деп Тольятти'!U27+'г. Самара'!U27+'Деп Сам'!U27+'г. Тольятти'!U27</f>
        <v>1468235.5</v>
      </c>
      <c r="V27" s="26">
        <f>КУ!V27+ЗУ!V27+ОУ!V27+СУ!V27+СВУ!V27+СЗ!V27+ЦУ!V27+ЮВУ!V27+ЮЗУ!V27+ЮУ!V27+ПУ!V27+'Деп Тольятти'!V27+'г. Самара'!V27+'Деп Сам'!V27+'г. Тольятти'!V27</f>
        <v>0</v>
      </c>
      <c r="W27" s="26">
        <f>КУ!W27+ЗУ!W27+ОУ!W27+СУ!W27+СВУ!W27+СЗ!W27+ЦУ!W27+ЮВУ!W27+ЮЗУ!W27+ЮУ!W27+ПУ!W27+'Деп Тольятти'!W27+'г. Самара'!W27+'Деп Сам'!W27+'г. Тольятти'!W27</f>
        <v>22182.899999999994</v>
      </c>
      <c r="X27" s="26">
        <f>КУ!X27+ЗУ!X27+ОУ!X27+СУ!X27+СВУ!X27+СЗ!X27+ЦУ!X27+ЮВУ!X27+ЮЗУ!X27+ЮУ!X27+ПУ!X27+'Деп Тольятти'!X27+'г. Самара'!X27+'Деп Сам'!X27+'г. Тольятти'!X27</f>
        <v>36310.19999999999</v>
      </c>
      <c r="Y27" s="26">
        <f>КУ!Y27+ЗУ!Y27+ОУ!Y27+СУ!Y27+СВУ!Y27+СЗ!Y27+ЦУ!Y27+ЮВУ!Y27+ЮЗУ!Y27+ЮУ!Y27+ПУ!Y27+'Деп Тольятти'!Y27+'г. Самара'!Y27+'Деп Сам'!Y27+'г. Тольятти'!Y27</f>
        <v>0</v>
      </c>
      <c r="Z27" s="26">
        <f>КУ!Z27+ЗУ!Z27+ОУ!Z27+СУ!Z27+СВУ!Z27+СЗ!Z27+ЦУ!Z27+ЮВУ!Z27+ЮЗУ!Z27+ЮУ!Z27+ПУ!Z27+'Деп Тольятти'!Z27+'г. Самара'!Z27+'Деп Сам'!Z27+'г. Тольятти'!Z27</f>
        <v>994.7</v>
      </c>
    </row>
    <row r="28" spans="1:26" ht="15.75" x14ac:dyDescent="0.2">
      <c r="A28" s="11" t="s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>
        <v>8</v>
      </c>
      <c r="P28" s="26">
        <f>КУ!P28+ЗУ!P28+ОУ!P28+СУ!P28+СВУ!P28+СЗ!P28+ЦУ!P28+ЮВУ!P28+ЮЗУ!P28+ЮУ!P28+ПУ!P28+'Деп Тольятти'!P28+'г. Самара'!P28+'Деп Сам'!P28+'г. Тольятти'!P28</f>
        <v>11566.9</v>
      </c>
      <c r="Q28" s="26">
        <f>КУ!Q28+ЗУ!Q28+ОУ!Q28+СУ!Q28+СВУ!Q28+СЗ!Q28+ЦУ!Q28+ЮВУ!Q28+ЮЗУ!Q28+ЮУ!Q28+ПУ!Q28+'Деп Тольятти'!Q28+'г. Самара'!Q28+'Деп Сам'!Q28+'г. Тольятти'!Q28</f>
        <v>877.69999999999993</v>
      </c>
      <c r="R28" s="26">
        <f>КУ!R28+ЗУ!R28+ОУ!R28+СУ!R28+СВУ!R28+СЗ!R28+ЦУ!R28+ЮВУ!R28+ЮЗУ!R28+ЮУ!R28+ПУ!R28+'Деп Тольятти'!R28+'г. Самара'!R28+'Деп Сам'!R28+'г. Тольятти'!R28</f>
        <v>4081848.2</v>
      </c>
      <c r="S28" s="26">
        <f>КУ!S28+ЗУ!S28+ОУ!S28+СУ!S28+СВУ!S28+СЗ!S28+ЦУ!S28+ЮВУ!S28+ЮЗУ!S28+ЮУ!S28+ПУ!S28+'Деп Тольятти'!S28+'г. Самара'!S28+'Деп Сам'!S28+'г. Тольятти'!S28</f>
        <v>255515.69999999995</v>
      </c>
      <c r="T28" s="26">
        <f>КУ!T28+ЗУ!T28+ОУ!T28+СУ!T28+СВУ!T28+СЗ!T28+ЦУ!T28+ЮВУ!T28+ЮЗУ!T28+ЮУ!T28+ПУ!T28+'Деп Тольятти'!T28+'г. Самара'!T28+'Деп Сам'!T28+'г. Тольятти'!T28</f>
        <v>298380.09999999998</v>
      </c>
      <c r="U28" s="26">
        <f>КУ!U28+ЗУ!U28+ОУ!U28+СУ!U28+СВУ!U28+СЗ!U28+ЦУ!U28+ЮВУ!U28+ЮЗУ!U28+ЮУ!U28+ПУ!U28+'Деп Тольятти'!U28+'г. Самара'!U28+'Деп Сам'!U28+'г. Тольятти'!U28</f>
        <v>4033522.6999999997</v>
      </c>
      <c r="V28" s="26">
        <f>КУ!V28+ЗУ!V28+ОУ!V28+СУ!V28+СВУ!V28+СЗ!V28+ЦУ!V28+ЮВУ!V28+ЮЗУ!V28+ЮУ!V28+ПУ!V28+'Деп Тольятти'!V28+'г. Самара'!V28+'Деп Сам'!V28+'г. Тольятти'!V28</f>
        <v>0</v>
      </c>
      <c r="W28" s="26">
        <f>КУ!W28+ЗУ!W28+ОУ!W28+СУ!W28+СВУ!W28+СЗ!W28+ЦУ!W28+ЮВУ!W28+ЮЗУ!W28+ЮУ!W28+ПУ!W28+'Деп Тольятти'!W28+'г. Самара'!W28+'Деп Сам'!W28+'г. Тольятти'!W28</f>
        <v>48325.5</v>
      </c>
      <c r="X28" s="26">
        <f>КУ!X28+ЗУ!X28+ОУ!X28+СУ!X28+СВУ!X28+СЗ!X28+ЦУ!X28+ЮВУ!X28+ЮЗУ!X28+ЮУ!X28+ПУ!X28+'Деп Тольятти'!X28+'г. Самара'!X28+'Деп Сам'!X28+'г. Тольятти'!X28</f>
        <v>290481.39999999997</v>
      </c>
      <c r="Y28" s="26">
        <f>КУ!Y28+ЗУ!Y28+ОУ!Y28+СУ!Y28+СВУ!Y28+СЗ!Y28+ЦУ!Y28+ЮВУ!Y28+ЮЗУ!Y28+ЮУ!Y28+ПУ!Y28+'Деп Тольятти'!Y28+'г. Самара'!Y28+'Деп Сам'!Y28+'г. Тольятти'!Y28</f>
        <v>0</v>
      </c>
      <c r="Z28" s="26">
        <f>КУ!Z28+ЗУ!Z28+ОУ!Z28+СУ!Z28+СВУ!Z28+СЗ!Z28+ЦУ!Z28+ЮВУ!Z28+ЮЗУ!Z28+ЮУ!Z28+ПУ!Z28+'Деп Тольятти'!Z28+'г. Самара'!Z28+'Деп Сам'!Z28+'г. Тольятти'!Z28</f>
        <v>7898.7</v>
      </c>
    </row>
    <row r="29" spans="1:26" ht="38.25" x14ac:dyDescent="0.2">
      <c r="A29" s="11" t="s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26">
        <f>КУ!P29+ЗУ!P29+ОУ!P29+СУ!P29+СВУ!P29+СЗ!P29+ЦУ!P29+ЮВУ!P29+ЮЗУ!P29+ЮУ!P29+ПУ!P29+'Деп Тольятти'!P29+'г. Самара'!P29+'Деп Сам'!P29+'г. Тольятти'!P29</f>
        <v>5913.2000000000007</v>
      </c>
      <c r="Q29" s="26">
        <f>КУ!Q29+ЗУ!Q29+ОУ!Q29+СУ!Q29+СВУ!Q29+СЗ!Q29+ЦУ!Q29+ЮВУ!Q29+ЮЗУ!Q29+ЮУ!Q29+ПУ!Q29+'Деп Тольятти'!Q29+'г. Самара'!Q29+'Деп Сам'!Q29+'г. Тольятти'!Q29</f>
        <v>75.2</v>
      </c>
      <c r="R29" s="26">
        <f>КУ!R29+ЗУ!R29+ОУ!R29+СУ!R29+СВУ!R29+СЗ!R29+ЦУ!R29+ЮВУ!R29+ЮЗУ!R29+ЮУ!R29+ПУ!R29+'Деп Тольятти'!R29+'г. Самара'!R29+'Деп Сам'!R29+'г. Тольятти'!R29</f>
        <v>3652382.8000000003</v>
      </c>
      <c r="S29" s="26">
        <f>КУ!S29+ЗУ!S29+ОУ!S29+СУ!S29+СВУ!S29+СЗ!S29+ЦУ!S29+ЮВУ!S29+ЮЗУ!S29+ЮУ!S29+ПУ!S29+'Деп Тольятти'!S29+'г. Самара'!S29+'Деп Сам'!S29+'г. Тольятти'!S29</f>
        <v>198717.20000000004</v>
      </c>
      <c r="T29" s="26">
        <f>КУ!T29+ЗУ!T29+ОУ!T29+СУ!T29+СВУ!T29+СЗ!T29+ЦУ!T29+ЮВУ!T29+ЮЗУ!T29+ЮУ!T29+ПУ!T29+'Деп Тольятти'!T29+'г. Самара'!T29+'Деп Сам'!T29+'г. Тольятти'!T29</f>
        <v>32673.3</v>
      </c>
      <c r="U29" s="26">
        <f>КУ!U29+ЗУ!U29+ОУ!U29+СУ!U29+СВУ!U29+СЗ!U29+ЦУ!U29+ЮВУ!U29+ЮЗУ!U29+ЮУ!U29+ПУ!U29+'Деп Тольятти'!U29+'г. Самара'!U29+'Деп Сам'!U29+'г. Тольятти'!U29</f>
        <v>3640153.6999999997</v>
      </c>
      <c r="V29" s="26">
        <f>КУ!V29+ЗУ!V29+ОУ!V29+СУ!V29+СВУ!V29+СЗ!V29+ЦУ!V29+ЮВУ!V29+ЮЗУ!V29+ЮУ!V29+ПУ!V29+'Деп Тольятти'!V29+'г. Самара'!V29+'Деп Сам'!V29+'г. Тольятти'!V29</f>
        <v>0</v>
      </c>
      <c r="W29" s="26">
        <f>КУ!W29+ЗУ!W29+ОУ!W29+СУ!W29+СВУ!W29+СЗ!W29+ЦУ!W29+ЮВУ!W29+ЮЗУ!W29+ЮУ!W29+ПУ!W29+'Деп Тольятти'!W29+'г. Самара'!W29+'Деп Сам'!W29+'г. Тольятти'!W29</f>
        <v>12229.1</v>
      </c>
      <c r="X29" s="26">
        <f>КУ!X29+ЗУ!X29+ОУ!X29+СУ!X29+СВУ!X29+СЗ!X29+ЦУ!X29+ЮВУ!X29+ЮЗУ!X29+ЮУ!X29+ПУ!X29+'Деп Тольятти'!X29+'г. Самара'!X29+'Деп Сам'!X29+'г. Тольятти'!X29</f>
        <v>32245.9</v>
      </c>
      <c r="Y29" s="26">
        <f>КУ!Y29+ЗУ!Y29+ОУ!Y29+СУ!Y29+СВУ!Y29+СЗ!Y29+ЦУ!Y29+ЮВУ!Y29+ЮЗУ!Y29+ЮУ!Y29+ПУ!Y29+'Деп Тольятти'!Y29+'г. Самара'!Y29+'Деп Сам'!Y29+'г. Тольятти'!Y29</f>
        <v>0</v>
      </c>
      <c r="Z29" s="26">
        <f>КУ!Z29+ЗУ!Z29+ОУ!Z29+СУ!Z29+СВУ!Z29+СЗ!Z29+ЦУ!Z29+ЮВУ!Z29+ЮЗУ!Z29+ЮУ!Z29+ПУ!Z29+'Деп Тольятти'!Z29+'г. Самара'!Z29+'Деп Сам'!Z29+'г. Тольятти'!Z29</f>
        <v>427.40000000000009</v>
      </c>
    </row>
    <row r="30" spans="1:26" ht="15.75" x14ac:dyDescent="0.2">
      <c r="A30" s="11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>
        <v>10</v>
      </c>
      <c r="P30" s="26">
        <f>КУ!P30+ЗУ!P30+ОУ!P30+СУ!P30+СВУ!P30+СЗ!P30+ЦУ!P30+ЮВУ!P30+ЮЗУ!P30+ЮУ!P30+ПУ!P30+'Деп Тольятти'!P30+'г. Самара'!P30+'Деп Сам'!P30+'г. Тольятти'!P30</f>
        <v>4438.2</v>
      </c>
      <c r="Q30" s="26">
        <f>КУ!Q30+ЗУ!Q30+ОУ!Q30+СУ!Q30+СВУ!Q30+СЗ!Q30+ЦУ!Q30+ЮВУ!Q30+ЮЗУ!Q30+ЮУ!Q30+ПУ!Q30+'Деп Тольятти'!Q30+'г. Самара'!Q30+'Деп Сам'!Q30+'г. Тольятти'!Q30</f>
        <v>12.899999999999999</v>
      </c>
      <c r="R30" s="26">
        <f>КУ!R30+ЗУ!R30+ОУ!R30+СУ!R30+СВУ!R30+СЗ!R30+ЦУ!R30+ЮВУ!R30+ЮЗУ!R30+ЮУ!R30+ПУ!R30+'Деп Тольятти'!R30+'г. Самара'!R30+'Деп Сам'!R30+'г. Тольятти'!R30</f>
        <v>2707089.4</v>
      </c>
      <c r="S30" s="26">
        <f>КУ!S30+ЗУ!S30+ОУ!S30+СУ!S30+СВУ!S30+СЗ!S30+ЦУ!S30+ЮВУ!S30+ЮЗУ!S30+ЮУ!S30+ПУ!S30+'Деп Тольятти'!S30+'г. Самара'!S30+'Деп Сам'!S30+'г. Тольятти'!S30</f>
        <v>115302.59999999999</v>
      </c>
      <c r="T30" s="26">
        <f>КУ!T30+ЗУ!T30+ОУ!T30+СУ!T30+СВУ!T30+СЗ!T30+ЦУ!T30+ЮВУ!T30+ЮЗУ!T30+ЮУ!T30+ПУ!T30+'Деп Тольятти'!T30+'г. Самара'!T30+'Деп Сам'!T30+'г. Тольятти'!T30</f>
        <v>6684.4</v>
      </c>
      <c r="U30" s="26">
        <f>КУ!U30+ЗУ!U30+ОУ!U30+СУ!U30+СВУ!U30+СЗ!U30+ЦУ!U30+ЮВУ!U30+ЮЗУ!U30+ЮУ!U30+ПУ!U30+'Деп Тольятти'!U30+'г. Самара'!U30+'Деп Сам'!U30+'г. Тольятти'!U30</f>
        <v>2699997.9000000004</v>
      </c>
      <c r="V30" s="26">
        <f>КУ!V30+ЗУ!V30+ОУ!V30+СУ!V30+СВУ!V30+СЗ!V30+ЦУ!V30+ЮВУ!V30+ЮЗУ!V30+ЮУ!V30+ПУ!V30+'Деп Тольятти'!V30+'г. Самара'!V30+'Деп Сам'!V30+'г. Тольятти'!V30</f>
        <v>0</v>
      </c>
      <c r="W30" s="26">
        <f>КУ!W30+ЗУ!W30+ОУ!W30+СУ!W30+СВУ!W30+СЗ!W30+ЦУ!W30+ЮВУ!W30+ЮЗУ!W30+ЮУ!W30+ПУ!W30+'Деп Тольятти'!W30+'г. Самара'!W30+'Деп Сам'!W30+'г. Тольятти'!W30</f>
        <v>7091.5</v>
      </c>
      <c r="X30" s="26">
        <f>КУ!X30+ЗУ!X30+ОУ!X30+СУ!X30+СВУ!X30+СЗ!X30+ЦУ!X30+ЮВУ!X30+ЮЗУ!X30+ЮУ!X30+ПУ!X30+'Деп Тольятти'!X30+'г. Самара'!X30+'Деп Сам'!X30+'г. Тольятти'!X30</f>
        <v>6594.9</v>
      </c>
      <c r="Y30" s="26">
        <f>КУ!Y30+ЗУ!Y30+ОУ!Y30+СУ!Y30+СВУ!Y30+СЗ!Y30+ЦУ!Y30+ЮВУ!Y30+ЮЗУ!Y30+ЮУ!Y30+ПУ!Y30+'Деп Тольятти'!Y30+'г. Самара'!Y30+'Деп Сам'!Y30+'г. Тольятти'!Y30</f>
        <v>0</v>
      </c>
      <c r="Z30" s="26">
        <f>КУ!Z30+ЗУ!Z30+ОУ!Z30+СУ!Z30+СВУ!Z30+СЗ!Z30+ЦУ!Z30+ЮВУ!Z30+ЮЗУ!Z30+ЮУ!Z30+ПУ!Z30+'Деп Тольятти'!Z30+'г. Самара'!Z30+'Деп Сам'!Z30+'г. Тольятти'!Z30</f>
        <v>89.5</v>
      </c>
    </row>
    <row r="31" spans="1:26" ht="54.95" customHeight="1" x14ac:dyDescent="0.2">
      <c r="A31" s="7" t="s">
        <v>38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КУ!P31+ЗУ!P31+ОУ!P31+СУ!P31+СВУ!P31+СЗ!P31+ЦУ!P31+ЮВУ!P31+ЮЗУ!P31+ЮУ!P31+ПУ!P31+'Деп Тольятти'!P31+'г. Самара'!P31+'Деп Сам'!P31+'г. Тольятти'!P31</f>
        <v>639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4:Z34"/>
    <mergeCell ref="A35:Z35"/>
    <mergeCell ref="A36:Z36"/>
    <mergeCell ref="A37:Z37"/>
    <mergeCell ref="T18:T19"/>
    <mergeCell ref="U18:W18"/>
    <mergeCell ref="X18:Z18"/>
    <mergeCell ref="A33:Z33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Z30 P21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6">
        <f>'г. Отрадный'!P21+'м.р.Кинель-Черкасский '!P21+'м.р. Богатовский'!P21</f>
        <v>2379.6</v>
      </c>
      <c r="Q21" s="26">
        <f>'г. Отрадный'!Q21+'м.р.Кинель-Черкасский '!Q21+'м.р. Богатовский'!Q21</f>
        <v>120.9</v>
      </c>
      <c r="R21" s="26">
        <f>'г. Отрадный'!R21+'м.р.Кинель-Черкасский '!R21+'м.р. Богатовский'!R21</f>
        <v>1278222.2</v>
      </c>
      <c r="S21" s="26">
        <f>'г. Отрадный'!S21+'м.р.Кинель-Черкасский '!S21+'м.р. Богатовский'!S21</f>
        <v>82426.2</v>
      </c>
      <c r="T21" s="26">
        <f>'г. Отрадный'!T21+'м.р.Кинель-Черкасский '!T21+'м.р. Богатовский'!T21</f>
        <v>34085.9</v>
      </c>
      <c r="U21" s="26">
        <f>'г. Отрадный'!U21+'м.р.Кинель-Черкасский '!U21+'м.р. Богатовский'!U21</f>
        <v>1275138.8999999999</v>
      </c>
      <c r="V21" s="26">
        <f>'г. Отрадный'!V21+'м.р.Кинель-Черкасский '!V21+'м.р. Богатовский'!V21</f>
        <v>0</v>
      </c>
      <c r="W21" s="26">
        <f>'г. Отрадный'!W21+'м.р.Кинель-Черкасский '!W21+'м.р. Богатовский'!W21</f>
        <v>3083.3</v>
      </c>
      <c r="X21" s="26">
        <f>'г. Отрадный'!X21+'м.р.Кинель-Черкасский '!X21+'м.р. Богатовский'!X21</f>
        <v>34085.9</v>
      </c>
      <c r="Y21" s="26">
        <f>'г. Отрадный'!Y21+'м.р.Кинель-Черкасский '!Y21+'м.р. Богатовский'!Y21</f>
        <v>0</v>
      </c>
      <c r="Z21" s="26">
        <f>'г. Отрадный'!Z21+'м.р.Кинель-Черкасский '!Z21+'м.р. Богатовский'!Z21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'г. Отрадный'!P22+'м.р.Кинель-Черкасский '!P22+'м.р. Богатовский'!P22</f>
        <v>91.800000000000011</v>
      </c>
      <c r="Q22" s="26">
        <f>'г. Отрадный'!Q22+'м.р.Кинель-Черкасский '!Q22+'м.р. Богатовский'!Q22</f>
        <v>4.2</v>
      </c>
      <c r="R22" s="26">
        <f>'г. Отрадный'!R22+'м.р.Кинель-Черкасский '!R22+'м.р. Богатовский'!R22</f>
        <v>83076.399999999994</v>
      </c>
      <c r="S22" s="26">
        <f>'г. Отрадный'!S22+'м.р.Кинель-Черкасский '!S22+'м.р. Богатовский'!S22</f>
        <v>5264.9</v>
      </c>
      <c r="T22" s="26">
        <f>'г. Отрадный'!T22+'м.р.Кинель-Черкасский '!T22+'м.р. Богатовский'!T22</f>
        <v>3265.6000000000004</v>
      </c>
      <c r="U22" s="26">
        <f>'г. Отрадный'!U22+'м.р.Кинель-Черкасский '!U22+'м.р. Богатовский'!U22</f>
        <v>82826.3</v>
      </c>
      <c r="V22" s="26">
        <f>'г. Отрадный'!V22+'м.р.Кинель-Черкасский '!V22+'м.р. Богатовский'!V22</f>
        <v>0</v>
      </c>
      <c r="W22" s="26">
        <f>'г. Отрадный'!W22+'м.р.Кинель-Черкасский '!W22+'м.р. Богатовский'!W22</f>
        <v>250.1</v>
      </c>
      <c r="X22" s="26">
        <f>'г. Отрадный'!X22+'м.р.Кинель-Черкасский '!X22+'м.р. Богатовский'!X22</f>
        <v>3265.6000000000004</v>
      </c>
      <c r="Y22" s="26">
        <f>'г. Отрадный'!Y22+'м.р.Кинель-Черкасский '!Y22+'м.р. Богатовский'!Y22</f>
        <v>0</v>
      </c>
      <c r="Z22" s="26">
        <f>'г. Отрадный'!Z22+'м.р.Кинель-Черкасский '!Z22+'м.р. Богатовский'!Z22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'г. Отрадный'!P23+'м.р.Кинель-Черкасский '!P23+'м.р. Богатовский'!P23</f>
        <v>43.9</v>
      </c>
      <c r="Q23" s="26">
        <f>'г. Отрадный'!Q23+'м.р.Кинель-Черкасский '!Q23+'м.р. Богатовский'!Q23</f>
        <v>0</v>
      </c>
      <c r="R23" s="26">
        <f>'г. Отрадный'!R23+'м.р.Кинель-Черкасский '!R23+'м.р. Богатовский'!R23</f>
        <v>42069.600000000006</v>
      </c>
      <c r="S23" s="26">
        <f>'г. Отрадный'!S23+'м.р.Кинель-Черкасский '!S23+'м.р. Богатовский'!S23</f>
        <v>1638.2</v>
      </c>
      <c r="T23" s="26">
        <f>'г. Отрадный'!T23+'м.р.Кинель-Черкасский '!T23+'м.р. Богатовский'!T23</f>
        <v>0</v>
      </c>
      <c r="U23" s="26">
        <f>'г. Отрадный'!U23+'м.р.Кинель-Черкасский '!U23+'м.р. Богатовский'!U23</f>
        <v>41982.600000000006</v>
      </c>
      <c r="V23" s="26">
        <f>'г. Отрадный'!V23+'м.р.Кинель-Черкасский '!V23+'м.р. Богатовский'!V23</f>
        <v>0</v>
      </c>
      <c r="W23" s="26">
        <f>'г. Отрадный'!W23+'м.р.Кинель-Черкасский '!W23+'м.р. Богатовский'!W23</f>
        <v>87</v>
      </c>
      <c r="X23" s="26">
        <f>'г. Отрадный'!X23+'м.р.Кинель-Черкасский '!X23+'м.р. Богатовский'!X23</f>
        <v>0</v>
      </c>
      <c r="Y23" s="26">
        <f>'г. Отрадный'!Y23+'м.р.Кинель-Черкасский '!Y23+'м.р. Богатовский'!Y23</f>
        <v>0</v>
      </c>
      <c r="Z23" s="26">
        <f>'г. Отрадный'!Z23+'м.р.Кинель-Черкасский '!Z23+'м.р. Богатовский'!Z23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'г. Отрадный'!P24+'м.р.Кинель-Черкасский '!P24+'м.р. Богатовский'!P24</f>
        <v>1278.1999999999998</v>
      </c>
      <c r="Q24" s="26">
        <f>'г. Отрадный'!Q24+'м.р.Кинель-Черкасский '!Q24+'м.р. Богатовский'!Q24</f>
        <v>69.599999999999994</v>
      </c>
      <c r="R24" s="26">
        <f>'г. Отрадный'!R24+'м.р.Кинель-Черкасский '!R24+'м.р. Богатовский'!R24</f>
        <v>865560.9</v>
      </c>
      <c r="S24" s="26">
        <f>'г. Отрадный'!S24+'м.р.Кинель-Черкасский '!S24+'м.р. Богатовский'!S24</f>
        <v>53109.4</v>
      </c>
      <c r="T24" s="26">
        <f>'г. Отрадный'!T24+'м.р.Кинель-Черкасский '!T24+'м.р. Богатовский'!T24</f>
        <v>18564</v>
      </c>
      <c r="U24" s="26">
        <f>'г. Отрадный'!U24+'м.р.Кинель-Черкасский '!U24+'м.р. Богатовский'!U24</f>
        <v>863264.8</v>
      </c>
      <c r="V24" s="26">
        <f>'г. Отрадный'!V24+'м.р.Кинель-Черкасский '!V24+'м.р. Богатовский'!V24</f>
        <v>0</v>
      </c>
      <c r="W24" s="26">
        <f>'г. Отрадный'!W24+'м.р.Кинель-Черкасский '!W24+'м.р. Богатовский'!W24</f>
        <v>2296.1</v>
      </c>
      <c r="X24" s="26">
        <f>'г. Отрадный'!X24+'м.р.Кинель-Черкасский '!X24+'м.р. Богатовский'!X24</f>
        <v>18564</v>
      </c>
      <c r="Y24" s="26">
        <f>'г. Отрадный'!Y24+'м.р.Кинель-Черкасский '!Y24+'м.р. Богатовский'!Y24</f>
        <v>0</v>
      </c>
      <c r="Z24" s="26">
        <f>'г. Отрадный'!Z24+'м.р.Кинель-Черкасский '!Z24+'м.р. Богатовский'!Z24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'г. Отрадный'!P25+'м.р.Кинель-Черкасский '!P25+'м.р. Богатовский'!P25</f>
        <v>683.40000000000009</v>
      </c>
      <c r="Q25" s="26">
        <f>'г. Отрадный'!Q25+'м.р.Кинель-Черкасский '!Q25+'м.р. Богатовский'!Q25</f>
        <v>10.799999999999999</v>
      </c>
      <c r="R25" s="26">
        <f>'г. Отрадный'!R25+'м.р.Кинель-Черкасский '!R25+'м.р. Богатовский'!R25</f>
        <v>505623</v>
      </c>
      <c r="S25" s="26">
        <f>'г. Отрадный'!S25+'м.р.Кинель-Черкасский '!S25+'м.р. Богатовский'!S25</f>
        <v>28528.699999999997</v>
      </c>
      <c r="T25" s="26">
        <f>'г. Отрадный'!T25+'м.р.Кинель-Черкасский '!T25+'м.р. Богатовский'!T25</f>
        <v>3539.6</v>
      </c>
      <c r="U25" s="26">
        <f>'г. Отрадный'!U25+'м.р.Кинель-Черкасский '!U25+'м.р. Богатовский'!U25</f>
        <v>503866.2</v>
      </c>
      <c r="V25" s="26">
        <f>'г. Отрадный'!V25+'м.р.Кинель-Черкасский '!V25+'м.р. Богатовский'!V25</f>
        <v>0</v>
      </c>
      <c r="W25" s="26">
        <f>'г. Отрадный'!W25+'м.р.Кинель-Черкасский '!W25+'м.р. Богатовский'!W25</f>
        <v>1756.8000000000002</v>
      </c>
      <c r="X25" s="26">
        <f>'г. Отрадный'!X25+'м.р.Кинель-Черкасский '!X25+'м.р. Богатовский'!X25</f>
        <v>3539.6</v>
      </c>
      <c r="Y25" s="26">
        <f>'г. Отрадный'!Y25+'м.р.Кинель-Черкасский '!Y25+'м.р. Богатовский'!Y25</f>
        <v>0</v>
      </c>
      <c r="Z25" s="26">
        <f>'г. Отрадный'!Z25+'м.р.Кинель-Черкасский '!Z25+'м.р. Богатовский'!Z25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'г. Отрадный'!P26+'м.р.Кинель-Черкасский '!P26+'м.р. Богатовский'!P26</f>
        <v>94</v>
      </c>
      <c r="Q26" s="26">
        <f>'г. Отрадный'!Q26+'м.р.Кинель-Черкасский '!Q26+'м.р. Богатовский'!Q26</f>
        <v>49.2</v>
      </c>
      <c r="R26" s="26">
        <f>'г. Отрадный'!R26+'м.р.Кинель-Черкасский '!R26+'м.р. Богатовский'!R26</f>
        <v>60060.399999999994</v>
      </c>
      <c r="S26" s="26">
        <f>'г. Отрадный'!S26+'м.р.Кинель-Черкасский '!S26+'м.р. Богатовский'!S26</f>
        <v>822</v>
      </c>
      <c r="T26" s="26">
        <f>'г. Отрадный'!T26+'м.р.Кинель-Черкасский '!T26+'м.р. Богатовский'!T26</f>
        <v>12042.9</v>
      </c>
      <c r="U26" s="26">
        <f>'г. Отрадный'!U26+'м.р.Кинель-Черкасский '!U26+'м.р. Богатовский'!U26</f>
        <v>60043.600000000006</v>
      </c>
      <c r="V26" s="26">
        <f>'г. Отрадный'!V26+'м.р.Кинель-Черкасский '!V26+'м.р. Богатовский'!V26</f>
        <v>0</v>
      </c>
      <c r="W26" s="26">
        <f>'г. Отрадный'!W26+'м.р.Кинель-Черкасский '!W26+'м.р. Богатовский'!W26</f>
        <v>16.8</v>
      </c>
      <c r="X26" s="26">
        <f>'г. Отрадный'!X26+'м.р.Кинель-Черкасский '!X26+'м.р. Богатовский'!X26</f>
        <v>12042.9</v>
      </c>
      <c r="Y26" s="26">
        <f>'г. Отрадный'!Y26+'м.р.Кинель-Черкасский '!Y26+'м.р. Богатовский'!Y26</f>
        <v>0</v>
      </c>
      <c r="Z26" s="26">
        <f>'г. Отрадный'!Z26+'м.р.Кинель-Черкасский '!Z26+'м.р. Богатовский'!Z26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'г. Отрадный'!P27+'м.р.Кинель-Черкасский '!P27+'м.р. Богатовский'!P27</f>
        <v>291</v>
      </c>
      <c r="Q27" s="26">
        <f>'г. Отрадный'!Q27+'м.р.Кинель-Черкасский '!Q27+'м.р. Богатовский'!Q27</f>
        <v>4.5999999999999996</v>
      </c>
      <c r="R27" s="26">
        <f>'г. Отрадный'!R27+'м.р.Кинель-Черкасский '!R27+'м.р. Богатовский'!R27</f>
        <v>100524.09999999999</v>
      </c>
      <c r="S27" s="26">
        <f>'г. Отрадный'!S27+'м.р.Кинель-Черкасский '!S27+'м.р. Богатовский'!S27</f>
        <v>5837.4</v>
      </c>
      <c r="T27" s="26">
        <f>'г. Отрадный'!T27+'м.р.Кинель-Черкасский '!T27+'м.р. Богатовский'!T27</f>
        <v>1361.3000000000002</v>
      </c>
      <c r="U27" s="26">
        <f>'г. Отрадный'!U27+'м.р.Кинель-Черкасский '!U27+'м.р. Богатовский'!U27</f>
        <v>100416.09999999999</v>
      </c>
      <c r="V27" s="26">
        <f>'г. Отрадный'!V27+'м.р.Кинель-Черкасский '!V27+'м.р. Богатовский'!V27</f>
        <v>0</v>
      </c>
      <c r="W27" s="26">
        <f>'г. Отрадный'!W27+'м.р.Кинель-Черкасский '!W27+'м.р. Богатовский'!W27</f>
        <v>108.00000000000001</v>
      </c>
      <c r="X27" s="26">
        <f>'г. Отрадный'!X27+'м.р.Кинель-Черкасский '!X27+'м.р. Богатовский'!X27</f>
        <v>1361.3000000000002</v>
      </c>
      <c r="Y27" s="26">
        <f>'г. Отрадный'!Y27+'м.р.Кинель-Черкасский '!Y27+'м.р. Богатовский'!Y27</f>
        <v>0</v>
      </c>
      <c r="Z27" s="26">
        <f>'г. Отрадный'!Z27+'м.р.Кинель-Черкасский '!Z27+'м.р. Богатовский'!Z27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'г. Отрадный'!P28+'м.р.Кинель-Черкасский '!P28+'м.р. Богатовский'!P28</f>
        <v>718.6</v>
      </c>
      <c r="Q28" s="26">
        <f>'г. Отрадный'!Q28+'м.р.Кинель-Черкасский '!Q28+'м.р. Богатовский'!Q28</f>
        <v>42.5</v>
      </c>
      <c r="R28" s="26">
        <f>'г. Отрадный'!R28+'м.р.Кинель-Черкасский '!R28+'м.р. Богатовский'!R28</f>
        <v>229060.8</v>
      </c>
      <c r="S28" s="26">
        <f>'г. Отрадный'!S28+'м.р.Кинель-Черкасский '!S28+'м.р. Богатовский'!S28</f>
        <v>18214.5</v>
      </c>
      <c r="T28" s="26">
        <f>'г. Отрадный'!T28+'м.р.Кинель-Черкасский '!T28+'м.р. Богатовский'!T28</f>
        <v>10895</v>
      </c>
      <c r="U28" s="26">
        <f>'г. Отрадный'!U28+'м.р.Кинель-Черкасский '!U28+'м.р. Богатовский'!U28</f>
        <v>228631.7</v>
      </c>
      <c r="V28" s="26">
        <f>'г. Отрадный'!V28+'м.р.Кинель-Черкасский '!V28+'м.р. Богатовский'!V28</f>
        <v>0</v>
      </c>
      <c r="W28" s="26">
        <f>'г. Отрадный'!W28+'м.р.Кинель-Черкасский '!W28+'м.р. Богатовский'!W28</f>
        <v>429.1</v>
      </c>
      <c r="X28" s="26">
        <f>'г. Отрадный'!X28+'м.р.Кинель-Черкасский '!X28+'м.р. Богатовский'!X28</f>
        <v>10895</v>
      </c>
      <c r="Y28" s="26">
        <f>'г. Отрадный'!Y28+'м.р.Кинель-Черкасский '!Y28+'м.р. Богатовский'!Y28</f>
        <v>0</v>
      </c>
      <c r="Z28" s="26">
        <f>'г. Отрадный'!Z28+'м.р.Кинель-Черкасский '!Z28+'м.р. Богатовский'!Z28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'г. Отрадный'!P29+'м.р.Кинель-Черкасский '!P29+'м.р. Богатовский'!P29</f>
        <v>429.2</v>
      </c>
      <c r="Q29" s="26">
        <f>'г. Отрадный'!Q29+'м.р.Кинель-Черкасский '!Q29+'м.р. Богатовский'!Q29</f>
        <v>6.1999999999999993</v>
      </c>
      <c r="R29" s="26">
        <f>'г. Отрадный'!R29+'м.р.Кинель-Черкасский '!R29+'м.р. Богатовский'!R29</f>
        <v>261102.4</v>
      </c>
      <c r="S29" s="26">
        <f>'г. Отрадный'!S29+'м.р.Кинель-Черкасский '!S29+'м.р. Богатовский'!S29</f>
        <v>15332.199999999999</v>
      </c>
      <c r="T29" s="26">
        <f>'г. Отрадный'!T29+'м.р.Кинель-Черкасский '!T29+'м.р. Богатовский'!T29</f>
        <v>1854.6999999999998</v>
      </c>
      <c r="U29" s="26">
        <f>'г. Отрадный'!U29+'м.р.Кинель-Черкасский '!U29+'м.р. Богатовский'!U29</f>
        <v>260727.4</v>
      </c>
      <c r="V29" s="26">
        <f>'г. Отрадный'!V29+'м.р.Кинель-Черкасский '!V29+'м.р. Богатовский'!V29</f>
        <v>0</v>
      </c>
      <c r="W29" s="26">
        <f>'г. Отрадный'!W29+'м.р.Кинель-Черкасский '!W29+'м.р. Богатовский'!W29</f>
        <v>375</v>
      </c>
      <c r="X29" s="26">
        <f>'г. Отрадный'!X29+'м.р.Кинель-Черкасский '!X29+'м.р. Богатовский'!X29</f>
        <v>1854.6999999999998</v>
      </c>
      <c r="Y29" s="26">
        <f>'г. Отрадный'!Y29+'м.р.Кинель-Черкасский '!Y29+'м.р. Богатовский'!Y29</f>
        <v>0</v>
      </c>
      <c r="Z29" s="26">
        <f>'г. Отрадный'!Z29+'м.р.Кинель-Черкасский '!Z29+'м.р. Богатовский'!Z29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'г. Отрадный'!P30+'м.р.Кинель-Черкасский '!P30+'м.р. Богатовский'!P30</f>
        <v>327.2</v>
      </c>
      <c r="Q30" s="26">
        <f>'г. Отрадный'!Q30+'м.р.Кинель-Черкасский '!Q30+'м.р. Богатовский'!Q30</f>
        <v>0</v>
      </c>
      <c r="R30" s="26">
        <f>'г. Отрадный'!R30+'м.р.Кинель-Черкасский '!R30+'м.р. Богатовский'!R30</f>
        <v>191292.30000000002</v>
      </c>
      <c r="S30" s="26">
        <f>'г. Отрадный'!S30+'м.р.Кинель-Черкасский '!S30+'м.р. Богатовский'!S30</f>
        <v>7111.2</v>
      </c>
      <c r="T30" s="26">
        <f>'г. Отрадный'!T30+'м.р.Кинель-Черкасский '!T30+'м.р. Богатовский'!T30</f>
        <v>0</v>
      </c>
      <c r="U30" s="26">
        <f>'г. Отрадный'!U30+'м.р.Кинель-Черкасский '!U30+'м.р. Богатовский'!U30</f>
        <v>191155.4</v>
      </c>
      <c r="V30" s="26">
        <f>'г. Отрадный'!V30+'м.р.Кинель-Черкасский '!V30+'м.р. Богатовский'!V30</f>
        <v>0</v>
      </c>
      <c r="W30" s="26">
        <f>'г. Отрадный'!W30+'м.р.Кинель-Черкасский '!W30+'м.р. Богатовский'!W30</f>
        <v>136.9</v>
      </c>
      <c r="X30" s="26">
        <f>'г. Отрадный'!X30+'м.р.Кинель-Черкасский '!X30+'м.р. Богатовский'!X30</f>
        <v>0</v>
      </c>
      <c r="Y30" s="26">
        <f>'г. Отрадный'!Y30+'м.р.Кинель-Черкасский '!Y30+'м.р. Богатовский'!Y30</f>
        <v>0</v>
      </c>
      <c r="Z30" s="26">
        <f>'г. Отрадный'!Z30+'м.р.Кинель-Черкасский '!Z30+'м.р. Богатовский'!Z30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f>'г. Отрадный'!P31+'м.р.Кинель-Черкасский '!P31+'м.р. Богатовский'!P31</f>
        <v>30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906.8</v>
      </c>
      <c r="Q21" s="25">
        <f t="shared" ref="Q21:Z21" si="0">Q22+Q24+Q27+Q28</f>
        <v>49.5</v>
      </c>
      <c r="R21" s="25">
        <f>U21+V21+W21</f>
        <v>486781.60000000003</v>
      </c>
      <c r="S21" s="25">
        <f t="shared" si="0"/>
        <v>37415.700000000004</v>
      </c>
      <c r="T21" s="25">
        <f>X21+Y21+Z21</f>
        <v>12675.8</v>
      </c>
      <c r="U21" s="25">
        <f t="shared" si="0"/>
        <v>484363.80000000005</v>
      </c>
      <c r="V21" s="25">
        <f t="shared" si="0"/>
        <v>0</v>
      </c>
      <c r="W21" s="25">
        <f t="shared" si="0"/>
        <v>2417.7999999999997</v>
      </c>
      <c r="X21" s="25">
        <f t="shared" si="0"/>
        <v>12675.8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0">
        <v>30.1</v>
      </c>
      <c r="Q22" s="30">
        <v>0</v>
      </c>
      <c r="R22" s="30">
        <v>29461.8</v>
      </c>
      <c r="S22" s="30">
        <v>2545</v>
      </c>
      <c r="T22" s="30">
        <v>0</v>
      </c>
      <c r="U22" s="30">
        <v>29275.599999999999</v>
      </c>
      <c r="V22" s="30">
        <v>0</v>
      </c>
      <c r="W22" s="30">
        <v>186.2</v>
      </c>
      <c r="X22" s="30">
        <v>0</v>
      </c>
      <c r="Y22" s="30">
        <v>0</v>
      </c>
      <c r="Z22" s="30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0">
        <v>13.1</v>
      </c>
      <c r="Q23" s="30">
        <v>0</v>
      </c>
      <c r="R23" s="30">
        <v>14285.3</v>
      </c>
      <c r="S23" s="30">
        <v>1526</v>
      </c>
      <c r="T23" s="30">
        <v>0</v>
      </c>
      <c r="U23" s="30">
        <v>14262.2</v>
      </c>
      <c r="V23" s="30">
        <v>0</v>
      </c>
      <c r="W23" s="30">
        <v>23.1</v>
      </c>
      <c r="X23" s="30">
        <v>0</v>
      </c>
      <c r="Y23" s="30">
        <v>0</v>
      </c>
      <c r="Z23" s="30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0">
        <v>503.3</v>
      </c>
      <c r="Q24" s="30">
        <v>16.399999999999999</v>
      </c>
      <c r="R24" s="30">
        <v>335106.90000000002</v>
      </c>
      <c r="S24" s="30">
        <v>22144.400000000001</v>
      </c>
      <c r="T24" s="30">
        <v>4240.2</v>
      </c>
      <c r="U24" s="30">
        <v>333308.90000000002</v>
      </c>
      <c r="V24" s="30">
        <v>0</v>
      </c>
      <c r="W24" s="30">
        <v>1798</v>
      </c>
      <c r="X24" s="30">
        <v>4240.2</v>
      </c>
      <c r="Y24" s="30">
        <v>0</v>
      </c>
      <c r="Z24" s="30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0">
        <v>209.4</v>
      </c>
      <c r="Q25" s="30">
        <v>3.2</v>
      </c>
      <c r="R25" s="30">
        <v>154707.6</v>
      </c>
      <c r="S25" s="30">
        <v>6381.2</v>
      </c>
      <c r="T25" s="30">
        <v>880.6</v>
      </c>
      <c r="U25" s="30">
        <v>153334.9</v>
      </c>
      <c r="V25" s="30">
        <v>0</v>
      </c>
      <c r="W25" s="30">
        <v>1372.7</v>
      </c>
      <c r="X25" s="30">
        <v>880.6</v>
      </c>
      <c r="Y25" s="30">
        <v>0</v>
      </c>
      <c r="Z25" s="30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0">
        <v>30.8</v>
      </c>
      <c r="Q26" s="30">
        <v>10</v>
      </c>
      <c r="R26" s="30">
        <v>19258.2</v>
      </c>
      <c r="S26" s="30">
        <v>822</v>
      </c>
      <c r="T26" s="30">
        <v>2288.6</v>
      </c>
      <c r="U26" s="30">
        <v>19241.400000000001</v>
      </c>
      <c r="V26" s="30">
        <v>0</v>
      </c>
      <c r="W26" s="30">
        <v>16.8</v>
      </c>
      <c r="X26" s="30">
        <v>2288.6</v>
      </c>
      <c r="Y26" s="30">
        <v>0</v>
      </c>
      <c r="Z26" s="30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0">
        <v>129.5</v>
      </c>
      <c r="Q27" s="30">
        <v>3.6</v>
      </c>
      <c r="R27" s="30">
        <v>40937.599999999999</v>
      </c>
      <c r="S27" s="30">
        <v>4293.3999999999996</v>
      </c>
      <c r="T27" s="30">
        <v>977.4</v>
      </c>
      <c r="U27" s="30">
        <v>40859.699999999997</v>
      </c>
      <c r="V27" s="30">
        <v>0</v>
      </c>
      <c r="W27" s="30">
        <v>77.900000000000006</v>
      </c>
      <c r="X27" s="30">
        <v>977.4</v>
      </c>
      <c r="Y27" s="30">
        <v>0</v>
      </c>
      <c r="Z27" s="30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0">
        <v>243.9</v>
      </c>
      <c r="Q28" s="30">
        <v>29.5</v>
      </c>
      <c r="R28" s="30">
        <v>81275.3</v>
      </c>
      <c r="S28" s="30">
        <v>8432.9</v>
      </c>
      <c r="T28" s="30">
        <v>7458.2</v>
      </c>
      <c r="U28" s="30">
        <v>80919.600000000006</v>
      </c>
      <c r="V28" s="30">
        <v>0</v>
      </c>
      <c r="W28" s="30">
        <v>355.7</v>
      </c>
      <c r="X28" s="30">
        <v>7458.2</v>
      </c>
      <c r="Y28" s="30">
        <v>0</v>
      </c>
      <c r="Z28" s="30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0">
        <v>227.5</v>
      </c>
      <c r="Q29" s="30">
        <v>1.8</v>
      </c>
      <c r="R29" s="30">
        <v>139108.6</v>
      </c>
      <c r="S29" s="30">
        <v>11385.8</v>
      </c>
      <c r="T29" s="30">
        <v>582.6</v>
      </c>
      <c r="U29" s="30">
        <v>138847.6</v>
      </c>
      <c r="V29" s="30">
        <v>0</v>
      </c>
      <c r="W29" s="30">
        <v>261</v>
      </c>
      <c r="X29" s="30">
        <v>582.6</v>
      </c>
      <c r="Y29" s="30">
        <v>0</v>
      </c>
      <c r="Z29" s="30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0">
        <v>161.69999999999999</v>
      </c>
      <c r="Q30" s="30">
        <v>0</v>
      </c>
      <c r="R30" s="30">
        <v>91117.1</v>
      </c>
      <c r="S30" s="30">
        <v>3508.4</v>
      </c>
      <c r="T30" s="30">
        <v>0</v>
      </c>
      <c r="U30" s="30">
        <v>91019.4</v>
      </c>
      <c r="V30" s="30">
        <v>0</v>
      </c>
      <c r="W30" s="30">
        <v>97.7</v>
      </c>
      <c r="X30" s="30">
        <v>0</v>
      </c>
      <c r="Y30" s="30">
        <v>0</v>
      </c>
      <c r="Z30" s="30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1">
        <v>7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2:Z30">
      <formula1>IF(AND(INT(P22*10)=P22*10,P22&gt;=0),TRUE,FALSE)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C27" sqref="AC27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1067.5999999999999</v>
      </c>
      <c r="Q21" s="25">
        <f t="shared" ref="Q21:Z21" si="0">Q22+Q24+Q27+Q28</f>
        <v>55.999999999999993</v>
      </c>
      <c r="R21" s="25">
        <f>U21+V21+W21</f>
        <v>577135.19999999995</v>
      </c>
      <c r="S21" s="25">
        <f t="shared" si="0"/>
        <v>31671.800000000003</v>
      </c>
      <c r="T21" s="25">
        <f>X21+Y21+Z21</f>
        <v>16881.8</v>
      </c>
      <c r="U21" s="25">
        <f t="shared" si="0"/>
        <v>576528.5</v>
      </c>
      <c r="V21" s="25">
        <f t="shared" si="0"/>
        <v>0</v>
      </c>
      <c r="W21" s="25">
        <f t="shared" si="0"/>
        <v>606.70000000000005</v>
      </c>
      <c r="X21" s="25">
        <f t="shared" si="0"/>
        <v>16881.8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0">
        <v>36.200000000000003</v>
      </c>
      <c r="Q22" s="30">
        <v>4</v>
      </c>
      <c r="R22" s="30">
        <v>33501.699999999997</v>
      </c>
      <c r="S22" s="30">
        <v>1633.3</v>
      </c>
      <c r="T22" s="30">
        <v>3135.3</v>
      </c>
      <c r="U22" s="30">
        <v>33437.800000000003</v>
      </c>
      <c r="V22" s="30">
        <v>0</v>
      </c>
      <c r="W22" s="30">
        <v>63.9</v>
      </c>
      <c r="X22" s="30">
        <v>3135.3</v>
      </c>
      <c r="Y22" s="30">
        <v>0</v>
      </c>
      <c r="Z22" s="30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0">
        <v>21.8</v>
      </c>
      <c r="Q23" s="30">
        <v>0</v>
      </c>
      <c r="R23" s="30">
        <v>20919</v>
      </c>
      <c r="S23" s="30">
        <v>27.5</v>
      </c>
      <c r="T23" s="30">
        <v>0</v>
      </c>
      <c r="U23" s="30">
        <v>20855.099999999999</v>
      </c>
      <c r="V23" s="30">
        <v>0</v>
      </c>
      <c r="W23" s="30">
        <v>63.9</v>
      </c>
      <c r="X23" s="30">
        <v>0</v>
      </c>
      <c r="Y23" s="30">
        <v>0</v>
      </c>
      <c r="Z23" s="30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0">
        <v>570.79999999999995</v>
      </c>
      <c r="Q24" s="30">
        <v>39.299999999999997</v>
      </c>
      <c r="R24" s="30">
        <v>391487.4</v>
      </c>
      <c r="S24" s="30">
        <v>22731.9</v>
      </c>
      <c r="T24" s="30">
        <v>10408.9</v>
      </c>
      <c r="U24" s="30">
        <v>391032.7</v>
      </c>
      <c r="V24" s="30">
        <v>0</v>
      </c>
      <c r="W24" s="30">
        <v>454.7</v>
      </c>
      <c r="X24" s="30">
        <v>10408.9</v>
      </c>
      <c r="Y24" s="30">
        <v>0</v>
      </c>
      <c r="Z24" s="30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0">
        <v>340.3</v>
      </c>
      <c r="Q25" s="30">
        <v>6.5</v>
      </c>
      <c r="R25" s="30">
        <v>254161.8</v>
      </c>
      <c r="S25" s="30">
        <v>16169.1</v>
      </c>
      <c r="T25" s="30">
        <v>2248.6999999999998</v>
      </c>
      <c r="U25" s="30">
        <v>253821.1</v>
      </c>
      <c r="V25" s="30">
        <v>0</v>
      </c>
      <c r="W25" s="30">
        <v>340.7</v>
      </c>
      <c r="X25" s="30">
        <v>2248.6999999999998</v>
      </c>
      <c r="Y25" s="30">
        <v>0</v>
      </c>
      <c r="Z25" s="30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0">
        <v>48</v>
      </c>
      <c r="Q26" s="30">
        <v>27</v>
      </c>
      <c r="R26" s="30">
        <v>30668</v>
      </c>
      <c r="S26" s="30">
        <v>0</v>
      </c>
      <c r="T26" s="30">
        <v>6458.8</v>
      </c>
      <c r="U26" s="30">
        <v>30668</v>
      </c>
      <c r="V26" s="30">
        <v>0</v>
      </c>
      <c r="W26" s="30">
        <v>0</v>
      </c>
      <c r="X26" s="30">
        <v>6458.8</v>
      </c>
      <c r="Y26" s="30">
        <v>0</v>
      </c>
      <c r="Z26" s="30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0">
        <v>102</v>
      </c>
      <c r="Q27" s="30">
        <v>0.3</v>
      </c>
      <c r="R27" s="30">
        <v>40053.800000000003</v>
      </c>
      <c r="S27" s="30">
        <v>1224</v>
      </c>
      <c r="T27" s="30">
        <v>80</v>
      </c>
      <c r="U27" s="30">
        <v>40034.1</v>
      </c>
      <c r="V27" s="30">
        <v>0</v>
      </c>
      <c r="W27" s="30">
        <v>19.7</v>
      </c>
      <c r="X27" s="30">
        <v>80</v>
      </c>
      <c r="Y27" s="30">
        <v>0</v>
      </c>
      <c r="Z27" s="30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0">
        <v>358.6</v>
      </c>
      <c r="Q28" s="30">
        <v>12.4</v>
      </c>
      <c r="R28" s="30">
        <v>112092.3</v>
      </c>
      <c r="S28" s="30">
        <v>6082.6</v>
      </c>
      <c r="T28" s="30">
        <v>3257.6</v>
      </c>
      <c r="U28" s="30">
        <v>112023.9</v>
      </c>
      <c r="V28" s="30">
        <v>0</v>
      </c>
      <c r="W28" s="30">
        <v>68.400000000000006</v>
      </c>
      <c r="X28" s="30">
        <v>3257.6</v>
      </c>
      <c r="Y28" s="30">
        <v>0</v>
      </c>
      <c r="Z28" s="30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0">
        <v>155.19999999999999</v>
      </c>
      <c r="Q29" s="30">
        <v>3.8</v>
      </c>
      <c r="R29" s="30">
        <v>94025.4</v>
      </c>
      <c r="S29" s="30">
        <v>3293.6</v>
      </c>
      <c r="T29" s="30">
        <v>1063</v>
      </c>
      <c r="U29" s="30">
        <v>93911.4</v>
      </c>
      <c r="V29" s="30">
        <v>0</v>
      </c>
      <c r="W29" s="30">
        <v>114</v>
      </c>
      <c r="X29" s="30">
        <v>1063</v>
      </c>
      <c r="Y29" s="30">
        <v>0</v>
      </c>
      <c r="Z29" s="30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0">
        <v>126</v>
      </c>
      <c r="Q30" s="30">
        <v>0</v>
      </c>
      <c r="R30" s="30">
        <v>76756.600000000006</v>
      </c>
      <c r="S30" s="30">
        <v>2950</v>
      </c>
      <c r="T30" s="30">
        <v>0</v>
      </c>
      <c r="U30" s="30">
        <v>76717.399999999994</v>
      </c>
      <c r="V30" s="30">
        <v>0</v>
      </c>
      <c r="W30" s="30">
        <v>39.200000000000003</v>
      </c>
      <c r="X30" s="30">
        <v>0</v>
      </c>
      <c r="Y30" s="30">
        <v>0</v>
      </c>
      <c r="Z30" s="30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1">
        <v>13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2:Z30">
      <formula1>IF(AND(INT(P22*10)=P22*10,P22&gt;=0),TRUE,FALSE)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405.20000000000005</v>
      </c>
      <c r="Q21" s="25">
        <f t="shared" ref="Q21:Z21" si="0">Q22+Q24+Q27+Q28</f>
        <v>15.399999999999999</v>
      </c>
      <c r="R21" s="25">
        <f>U21+V21+W21</f>
        <v>214305.39999999997</v>
      </c>
      <c r="S21" s="25">
        <f t="shared" si="0"/>
        <v>13338.7</v>
      </c>
      <c r="T21" s="25">
        <f>X21+Y21+Z21</f>
        <v>4528.3</v>
      </c>
      <c r="U21" s="25">
        <f t="shared" si="0"/>
        <v>214246.59999999998</v>
      </c>
      <c r="V21" s="25">
        <f t="shared" si="0"/>
        <v>0</v>
      </c>
      <c r="W21" s="25">
        <f t="shared" si="0"/>
        <v>58.8</v>
      </c>
      <c r="X21" s="25">
        <f t="shared" si="0"/>
        <v>4528.3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0">
        <v>25.5</v>
      </c>
      <c r="Q22" s="30">
        <v>0.2</v>
      </c>
      <c r="R22" s="30">
        <v>20112.900000000001</v>
      </c>
      <c r="S22" s="30">
        <v>1086.5999999999999</v>
      </c>
      <c r="T22" s="30">
        <v>130.30000000000001</v>
      </c>
      <c r="U22" s="30">
        <v>20112.900000000001</v>
      </c>
      <c r="V22" s="30">
        <v>0</v>
      </c>
      <c r="W22" s="30">
        <v>0</v>
      </c>
      <c r="X22" s="30">
        <v>130.30000000000001</v>
      </c>
      <c r="Y22" s="30">
        <v>0</v>
      </c>
      <c r="Z22" s="30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0">
        <v>9</v>
      </c>
      <c r="Q23" s="30">
        <v>0</v>
      </c>
      <c r="R23" s="30">
        <v>6865.3</v>
      </c>
      <c r="S23" s="30">
        <v>84.7</v>
      </c>
      <c r="T23" s="30">
        <v>0</v>
      </c>
      <c r="U23" s="30">
        <v>6865.3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0">
        <v>204.1</v>
      </c>
      <c r="Q24" s="30">
        <v>13.9</v>
      </c>
      <c r="R24" s="30">
        <v>138966.6</v>
      </c>
      <c r="S24" s="30">
        <v>8233.1</v>
      </c>
      <c r="T24" s="30">
        <v>3914.9</v>
      </c>
      <c r="U24" s="30">
        <v>138923.20000000001</v>
      </c>
      <c r="V24" s="30">
        <v>0</v>
      </c>
      <c r="W24" s="30">
        <v>43.4</v>
      </c>
      <c r="X24" s="30">
        <v>3914.9</v>
      </c>
      <c r="Y24" s="30">
        <v>0</v>
      </c>
      <c r="Z24" s="30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0">
        <v>133.69999999999999</v>
      </c>
      <c r="Q25" s="30">
        <v>1.1000000000000001</v>
      </c>
      <c r="R25" s="30">
        <v>96753.600000000006</v>
      </c>
      <c r="S25" s="30">
        <v>5978.4</v>
      </c>
      <c r="T25" s="30">
        <v>410.3</v>
      </c>
      <c r="U25" s="30">
        <v>96710.2</v>
      </c>
      <c r="V25" s="30">
        <v>0</v>
      </c>
      <c r="W25" s="30">
        <v>43.4</v>
      </c>
      <c r="X25" s="30">
        <v>410.3</v>
      </c>
      <c r="Y25" s="30">
        <v>0</v>
      </c>
      <c r="Z25" s="30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0">
        <v>15.2</v>
      </c>
      <c r="Q26" s="30">
        <v>12.2</v>
      </c>
      <c r="R26" s="30">
        <v>10134.200000000001</v>
      </c>
      <c r="S26" s="30">
        <v>0</v>
      </c>
      <c r="T26" s="30">
        <v>3295.5</v>
      </c>
      <c r="U26" s="30">
        <v>10134.200000000001</v>
      </c>
      <c r="V26" s="30">
        <v>0</v>
      </c>
      <c r="W26" s="30">
        <v>0</v>
      </c>
      <c r="X26" s="30">
        <v>3295.5</v>
      </c>
      <c r="Y26" s="30">
        <v>0</v>
      </c>
      <c r="Z26" s="30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0">
        <v>59.5</v>
      </c>
      <c r="Q27" s="30">
        <v>0.7</v>
      </c>
      <c r="R27" s="30">
        <v>19532.7</v>
      </c>
      <c r="S27" s="30">
        <v>320</v>
      </c>
      <c r="T27" s="30">
        <v>303.89999999999998</v>
      </c>
      <c r="U27" s="30">
        <v>19522.3</v>
      </c>
      <c r="V27" s="30">
        <v>0</v>
      </c>
      <c r="W27" s="30">
        <v>10.4</v>
      </c>
      <c r="X27" s="30">
        <v>303.89999999999998</v>
      </c>
      <c r="Y27" s="30">
        <v>0</v>
      </c>
      <c r="Z27" s="30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0">
        <v>116.1</v>
      </c>
      <c r="Q28" s="30">
        <v>0.6</v>
      </c>
      <c r="R28" s="30">
        <v>35693.199999999997</v>
      </c>
      <c r="S28" s="30">
        <v>3699</v>
      </c>
      <c r="T28" s="30">
        <v>179.2</v>
      </c>
      <c r="U28" s="30">
        <v>35688.199999999997</v>
      </c>
      <c r="V28" s="30">
        <v>0</v>
      </c>
      <c r="W28" s="30">
        <v>5</v>
      </c>
      <c r="X28" s="30">
        <v>179.2</v>
      </c>
      <c r="Y28" s="30">
        <v>0</v>
      </c>
      <c r="Z28" s="30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0">
        <v>46.5</v>
      </c>
      <c r="Q29" s="30">
        <v>0.6</v>
      </c>
      <c r="R29" s="30">
        <v>27968.400000000001</v>
      </c>
      <c r="S29" s="30">
        <v>652.79999999999995</v>
      </c>
      <c r="T29" s="30">
        <v>209.1</v>
      </c>
      <c r="U29" s="30">
        <v>27968.400000000001</v>
      </c>
      <c r="V29" s="30">
        <v>0</v>
      </c>
      <c r="W29" s="30">
        <v>0</v>
      </c>
      <c r="X29" s="30">
        <v>209.1</v>
      </c>
      <c r="Y29" s="30">
        <v>0</v>
      </c>
      <c r="Z29" s="30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0">
        <v>39.5</v>
      </c>
      <c r="Q30" s="30">
        <v>0</v>
      </c>
      <c r="R30" s="30">
        <v>23418.6</v>
      </c>
      <c r="S30" s="30">
        <v>652.79999999999995</v>
      </c>
      <c r="T30" s="30">
        <v>0</v>
      </c>
      <c r="U30" s="30">
        <v>23418.6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1">
        <v>10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2:Z30">
      <formula1>IF(AND(INT(P22*10)=P22*10,P22&gt;=0),TRUE,FALSE)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W38" sqref="W38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Сергиевский'!P21+'м.р. Челно-Вершинский'!P21+'м.р. Шенталинский'!P21</f>
        <v>1692.1999999999998</v>
      </c>
      <c r="Q21" s="25">
        <f>'м.р. Сергиевский'!Q21+'м.р. Челно-Вершинский'!Q21+'м.р. Шенталинский'!Q21</f>
        <v>72.900000000000006</v>
      </c>
      <c r="R21" s="25">
        <f>'м.р. Сергиевский'!R21+'м.р. Челно-Вершинский'!R21+'м.р. Шенталинский'!R21</f>
        <v>962433.3</v>
      </c>
      <c r="S21" s="25">
        <f>'м.р. Сергиевский'!S21+'м.р. Челно-Вершинский'!S21+'м.р. Шенталинский'!S21</f>
        <v>55866.799999999996</v>
      </c>
      <c r="T21" s="25">
        <f>'м.р. Сергиевский'!T21+'м.р. Челно-Вершинский'!T21+'м.р. Шенталинский'!T21</f>
        <v>28784.799999999999</v>
      </c>
      <c r="U21" s="25">
        <f>'м.р. Сергиевский'!U21+'м.р. Челно-Вершинский'!U21+'м.р. Шенталинский'!U21</f>
        <v>962359.2</v>
      </c>
      <c r="V21" s="25">
        <f>'м.р. Сергиевский'!V21+'м.р. Челно-Вершинский'!V21+'м.р. Шенталинский'!V21</f>
        <v>0</v>
      </c>
      <c r="W21" s="25">
        <f>'м.р. Сергиевский'!W21+'м.р. Челно-Вершинский'!W21+'м.р. Шенталинский'!W21</f>
        <v>74.099999999999994</v>
      </c>
      <c r="X21" s="25">
        <f>'м.р. Сергиевский'!X21+'м.р. Челно-Вершинский'!X21+'м.р. Шенталинский'!X21</f>
        <v>28784.799999999999</v>
      </c>
      <c r="Y21" s="25">
        <f>'м.р. Сергиевский'!Y21+'м.р. Челно-Вершинский'!Y21+'м.р. Шенталинский'!Y21</f>
        <v>0</v>
      </c>
      <c r="Z21" s="25">
        <f>'м.р. Сергиевский'!Z21+'м.р. Челно-Вершинский'!Z21+'м.р. Шенталинский'!Z21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Сергиевский'!P22+'м.р. Челно-Вершинский'!P22+'м.р. Шенталинский'!P22</f>
        <v>101.30000000000001</v>
      </c>
      <c r="Q22" s="26">
        <f>'м.р. Сергиевский'!Q22+'м.р. Челно-Вершинский'!Q22+'м.р. Шенталинский'!Q22</f>
        <v>3.5</v>
      </c>
      <c r="R22" s="26">
        <f>'м.р. Сергиевский'!R22+'м.р. Челно-Вершинский'!R22+'м.р. Шенталинский'!R22</f>
        <v>92952.9</v>
      </c>
      <c r="S22" s="26">
        <f>'м.р. Сергиевский'!S22+'м.р. Челно-Вершинский'!S22+'м.р. Шенталинский'!S22</f>
        <v>7122.9000000000005</v>
      </c>
      <c r="T22" s="26">
        <f>'м.р. Сергиевский'!T22+'м.р. Челно-Вершинский'!T22+'м.р. Шенталинский'!T22</f>
        <v>2225.3000000000002</v>
      </c>
      <c r="U22" s="26">
        <f>'м.р. Сергиевский'!U22+'м.р. Челно-Вершинский'!U22+'м.р. Шенталинский'!U22</f>
        <v>92952.9</v>
      </c>
      <c r="V22" s="26">
        <f>'м.р. Сергиевский'!V22+'м.р. Челно-Вершинский'!V22+'м.р. Шенталинский'!V22</f>
        <v>0</v>
      </c>
      <c r="W22" s="26">
        <f>'м.р. Сергиевский'!W22+'м.р. Челно-Вершинский'!W22+'м.р. Шенталинский'!W22</f>
        <v>0</v>
      </c>
      <c r="X22" s="26">
        <f>'м.р. Сергиевский'!X22+'м.р. Челно-Вершинский'!X22+'м.р. Шенталинский'!X22</f>
        <v>2225.3000000000002</v>
      </c>
      <c r="Y22" s="26">
        <f>'м.р. Сергиевский'!Y22+'м.р. Челно-Вершинский'!Y22+'м.р. Шенталинский'!Y22</f>
        <v>0</v>
      </c>
      <c r="Z22" s="26">
        <f>'м.р. Сергиевский'!Z22+'м.р. Челно-Вершинский'!Z22+'м.р. Шенталинский'!Z22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Сергиевский'!P23+'м.р. Челно-Вершинский'!P23+'м.р. Шенталинский'!P23</f>
        <v>75.5</v>
      </c>
      <c r="Q23" s="26">
        <f>'м.р. Сергиевский'!Q23+'м.р. Челно-Вершинский'!Q23+'м.р. Шенталинский'!Q23</f>
        <v>1.3</v>
      </c>
      <c r="R23" s="26">
        <f>'м.р. Сергиевский'!R23+'м.р. Челно-Вершинский'!R23+'м.р. Шенталинский'!R23</f>
        <v>71276.7</v>
      </c>
      <c r="S23" s="26">
        <f>'м.р. Сергиевский'!S23+'м.р. Челно-Вершинский'!S23+'м.р. Шенталинский'!S23</f>
        <v>6078.7000000000007</v>
      </c>
      <c r="T23" s="26">
        <f>'м.р. Сергиевский'!T23+'м.р. Челно-Вершинский'!T23+'м.р. Шенталинский'!T23</f>
        <v>754.9</v>
      </c>
      <c r="U23" s="26">
        <f>'м.р. Сергиевский'!U23+'м.р. Челно-Вершинский'!U23+'м.р. Шенталинский'!U23</f>
        <v>71276.7</v>
      </c>
      <c r="V23" s="26">
        <f>'м.р. Сергиевский'!V23+'м.р. Челно-Вершинский'!V23+'м.р. Шенталинский'!V23</f>
        <v>0</v>
      </c>
      <c r="W23" s="26">
        <f>'м.р. Сергиевский'!W23+'м.р. Челно-Вершинский'!W23+'м.р. Шенталинский'!W23</f>
        <v>0</v>
      </c>
      <c r="X23" s="26">
        <f>'м.р. Сергиевский'!X23+'м.р. Челно-Вершинский'!X23+'м.р. Шенталинский'!X23</f>
        <v>754.9</v>
      </c>
      <c r="Y23" s="26">
        <f>'м.р. Сергиевский'!Y23+'м.р. Челно-Вершинский'!Y23+'м.р. Шенталинский'!Y23</f>
        <v>0</v>
      </c>
      <c r="Z23" s="26">
        <f>'м.р. Сергиевский'!Z23+'м.р. Челно-Вершинский'!Z23+'м.р. Шенталинский'!Z23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Сергиевский'!P24+'м.р. Челно-Вершинский'!P24+'м.р. Шенталинский'!P24</f>
        <v>938.5</v>
      </c>
      <c r="Q24" s="26">
        <f>'м.р. Сергиевский'!Q24+'м.р. Челно-Вершинский'!Q24+'м.р. Шенталинский'!Q24</f>
        <v>49.400000000000006</v>
      </c>
      <c r="R24" s="26">
        <f>'м.р. Сергиевский'!R24+'м.р. Челно-Вершинский'!R24+'м.р. Шенталинский'!R24</f>
        <v>644426.5</v>
      </c>
      <c r="S24" s="26">
        <f>'м.р. Сергиевский'!S24+'м.р. Челно-Вершинский'!S24+'м.р. Шенталинский'!S24</f>
        <v>33478.299999999996</v>
      </c>
      <c r="T24" s="26">
        <f>'м.р. Сергиевский'!T24+'м.р. Челно-Вершинский'!T24+'м.р. Шенталинский'!T24</f>
        <v>20049.800000000003</v>
      </c>
      <c r="U24" s="26">
        <f>'м.р. Сергиевский'!U24+'м.р. Челно-Вершинский'!U24+'м.р. Шенталинский'!U24</f>
        <v>644352.39999999991</v>
      </c>
      <c r="V24" s="26">
        <f>'м.р. Сергиевский'!V24+'м.р. Челно-Вершинский'!V24+'м.р. Шенталинский'!V24</f>
        <v>0</v>
      </c>
      <c r="W24" s="26">
        <f>'м.р. Сергиевский'!W24+'м.р. Челно-Вершинский'!W24+'м.р. Шенталинский'!W24</f>
        <v>74.099999999999994</v>
      </c>
      <c r="X24" s="26">
        <f>'м.р. Сергиевский'!X24+'м.р. Челно-Вершинский'!X24+'м.р. Шенталинский'!X24</f>
        <v>20049.800000000003</v>
      </c>
      <c r="Y24" s="26">
        <f>'м.р. Сергиевский'!Y24+'м.р. Челно-Вершинский'!Y24+'м.р. Шенталинский'!Y24</f>
        <v>0</v>
      </c>
      <c r="Z24" s="26">
        <f>'м.р. Сергиевский'!Z24+'м.р. Челно-Вершинский'!Z24+'м.р. Шенталинский'!Z24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Сергиевский'!P25+'м.р. Челно-Вершинский'!P25+'м.р. Шенталинский'!P25</f>
        <v>597.29999999999995</v>
      </c>
      <c r="Q25" s="26">
        <f>'м.р. Сергиевский'!Q25+'м.р. Челно-Вершинский'!Q25+'м.р. Шенталинский'!Q25</f>
        <v>14</v>
      </c>
      <c r="R25" s="26">
        <f>'м.р. Сергиевский'!R25+'м.р. Челно-Вершинский'!R25+'м.р. Шенталинский'!R25</f>
        <v>435631.19999999995</v>
      </c>
      <c r="S25" s="26">
        <f>'м.р. Сергиевский'!S25+'м.р. Челно-Вершинский'!S25+'м.р. Шенталинский'!S25</f>
        <v>15891.4</v>
      </c>
      <c r="T25" s="26">
        <f>'м.р. Сергиевский'!T25+'м.р. Челно-Вершинский'!T25+'м.р. Шенталинский'!T25</f>
        <v>7877.5</v>
      </c>
      <c r="U25" s="26">
        <f>'м.р. Сергиевский'!U25+'м.р. Челно-Вершинский'!U25+'м.р. Шенталинский'!U25</f>
        <v>435560.19999999995</v>
      </c>
      <c r="V25" s="26">
        <f>'м.р. Сергиевский'!V25+'м.р. Челно-Вершинский'!V25+'м.р. Шенталинский'!V25</f>
        <v>0</v>
      </c>
      <c r="W25" s="26">
        <f>'м.р. Сергиевский'!W25+'м.р. Челно-Вершинский'!W25+'м.р. Шенталинский'!W25</f>
        <v>71</v>
      </c>
      <c r="X25" s="26">
        <f>'м.р. Сергиевский'!X25+'м.р. Челно-Вершинский'!X25+'м.р. Шенталинский'!X25</f>
        <v>7877.5</v>
      </c>
      <c r="Y25" s="26">
        <f>'м.р. Сергиевский'!Y25+'м.р. Челно-Вершинский'!Y25+'м.р. Шенталинский'!Y25</f>
        <v>0</v>
      </c>
      <c r="Z25" s="26">
        <f>'м.р. Сергиевский'!Z25+'м.р. Челно-Вершинский'!Z25+'м.р. Шенталинский'!Z25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Сергиевский'!P26+'м.р. Челно-Вершинский'!P26+'м.р. Шенталинский'!P26</f>
        <v>92.3</v>
      </c>
      <c r="Q26" s="26">
        <f>'м.р. Сергиевский'!Q26+'м.р. Челно-Вершинский'!Q26+'м.р. Шенталинский'!Q26</f>
        <v>26.700000000000003</v>
      </c>
      <c r="R26" s="26">
        <f>'м.р. Сергиевский'!R26+'м.р. Челно-Вершинский'!R26+'м.р. Шенталинский'!R26</f>
        <v>58970.7</v>
      </c>
      <c r="S26" s="26">
        <f>'м.р. Сергиевский'!S26+'м.р. Челно-Вершинский'!S26+'м.р. Шенталинский'!S26</f>
        <v>3217.8999999999996</v>
      </c>
      <c r="T26" s="26">
        <f>'м.р. Сергиевский'!T26+'м.р. Челно-Вершинский'!T26+'м.р. Шенталинский'!T26</f>
        <v>8960.2999999999993</v>
      </c>
      <c r="U26" s="26">
        <f>'м.р. Сергиевский'!U26+'м.р. Челно-Вершинский'!U26+'м.р. Шенталинский'!U26</f>
        <v>58970.7</v>
      </c>
      <c r="V26" s="26">
        <f>'м.р. Сергиевский'!V26+'м.р. Челно-Вершинский'!V26+'м.р. Шенталинский'!V26</f>
        <v>0</v>
      </c>
      <c r="W26" s="26">
        <f>'м.р. Сергиевский'!W26+'м.р. Челно-Вершинский'!W26+'м.р. Шенталинский'!W26</f>
        <v>0</v>
      </c>
      <c r="X26" s="26">
        <f>'м.р. Сергиевский'!X26+'м.р. Челно-Вершинский'!X26+'м.р. Шенталинский'!X26</f>
        <v>8960.2999999999993</v>
      </c>
      <c r="Y26" s="26">
        <f>'м.р. Сергиевский'!Y26+'м.р. Челно-Вершинский'!Y26+'м.р. Шенталинский'!Y26</f>
        <v>0</v>
      </c>
      <c r="Z26" s="26">
        <f>'м.р. Сергиевский'!Z26+'м.р. Челно-Вершинский'!Z26+'м.р. Шенталинский'!Z26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Сергиевский'!P27+'м.р. Челно-Вершинский'!P27+'м.р. Шенталинский'!P27</f>
        <v>210</v>
      </c>
      <c r="Q27" s="26">
        <f>'м.р. Сергиевский'!Q27+'м.р. Челно-Вершинский'!Q27+'м.р. Шенталинский'!Q27</f>
        <v>12.4</v>
      </c>
      <c r="R27" s="26">
        <f>'м.р. Сергиевский'!R27+'м.р. Челно-Вершинский'!R27+'м.р. Шенталинский'!R27</f>
        <v>74552.3</v>
      </c>
      <c r="S27" s="26">
        <f>'м.р. Сергиевский'!S27+'м.р. Челно-Вершинский'!S27+'м.р. Шенталинский'!S27</f>
        <v>4705</v>
      </c>
      <c r="T27" s="26">
        <f>'м.р. Сергиевский'!T27+'м.р. Челно-Вершинский'!T27+'м.р. Шенталинский'!T27</f>
        <v>3905</v>
      </c>
      <c r="U27" s="26">
        <f>'м.р. Сергиевский'!U27+'м.р. Челно-Вершинский'!U27+'м.р. Шенталинский'!U27</f>
        <v>74552.3</v>
      </c>
      <c r="V27" s="26">
        <f>'м.р. Сергиевский'!V27+'м.р. Челно-Вершинский'!V27+'м.р. Шенталинский'!V27</f>
        <v>0</v>
      </c>
      <c r="W27" s="26">
        <f>'м.р. Сергиевский'!W27+'м.р. Челно-Вершинский'!W27+'м.р. Шенталинский'!W27</f>
        <v>0</v>
      </c>
      <c r="X27" s="26">
        <f>'м.р. Сергиевский'!X27+'м.р. Челно-Вершинский'!X27+'м.р. Шенталинский'!X27</f>
        <v>3905</v>
      </c>
      <c r="Y27" s="26">
        <f>'м.р. Сергиевский'!Y27+'м.р. Челно-Вершинский'!Y27+'м.р. Шенталинский'!Y27</f>
        <v>0</v>
      </c>
      <c r="Z27" s="26">
        <f>'м.р. Сергиевский'!Z27+'м.р. Челно-Вершинский'!Z27+'м.р. Шенталинский'!Z27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Сергиевский'!P28+'м.р. Челно-Вершинский'!P28+'м.р. Шенталинский'!P28</f>
        <v>442.4</v>
      </c>
      <c r="Q28" s="26">
        <f>'м.р. Сергиевский'!Q28+'м.р. Челно-Вершинский'!Q28+'м.р. Шенталинский'!Q28</f>
        <v>7.6</v>
      </c>
      <c r="R28" s="26">
        <f>'м.р. Сергиевский'!R28+'м.р. Челно-Вершинский'!R28+'м.р. Шенталинский'!R28</f>
        <v>150501.6</v>
      </c>
      <c r="S28" s="26">
        <f>'м.р. Сергиевский'!S28+'м.р. Челно-Вершинский'!S28+'м.р. Шенталинский'!S28</f>
        <v>10560.599999999999</v>
      </c>
      <c r="T28" s="26">
        <f>'м.р. Сергиевский'!T28+'м.р. Челно-Вершинский'!T28+'м.р. Шенталинский'!T28</f>
        <v>2604.6999999999998</v>
      </c>
      <c r="U28" s="26">
        <f>'м.р. Сергиевский'!U28+'м.р. Челно-Вершинский'!U28+'м.р. Шенталинский'!U28</f>
        <v>150501.6</v>
      </c>
      <c r="V28" s="26">
        <f>'м.р. Сергиевский'!V28+'м.р. Челно-Вершинский'!V28+'м.р. Шенталинский'!V28</f>
        <v>0</v>
      </c>
      <c r="W28" s="26">
        <f>'м.р. Сергиевский'!W28+'м.р. Челно-Вершинский'!W28+'м.р. Шенталинский'!W28</f>
        <v>0</v>
      </c>
      <c r="X28" s="26">
        <f>'м.р. Сергиевский'!X28+'м.р. Челно-Вершинский'!X28+'м.р. Шенталинский'!X28</f>
        <v>2604.6999999999998</v>
      </c>
      <c r="Y28" s="26">
        <f>'м.р. Сергиевский'!Y28+'м.р. Челно-Вершинский'!Y28+'м.р. Шенталинский'!Y28</f>
        <v>0</v>
      </c>
      <c r="Z28" s="26">
        <f>'м.р. Сергиевский'!Z28+'м.р. Челно-Вершинский'!Z28+'м.р. Шенталинский'!Z28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Сергиевский'!P29+'м.р. Челно-Вершинский'!P29+'м.р. Шенталинский'!P29</f>
        <v>216</v>
      </c>
      <c r="Q29" s="26">
        <f>'м.р. Сергиевский'!Q29+'м.р. Челно-Вершинский'!Q29+'м.р. Шенталинский'!Q29</f>
        <v>3.0999999999999996</v>
      </c>
      <c r="R29" s="26">
        <f>'м.р. Сергиевский'!R29+'м.р. Челно-Вершинский'!R29+'м.р. Шенталинский'!R29</f>
        <v>131551.9</v>
      </c>
      <c r="S29" s="26">
        <f>'м.р. Сергиевский'!S29+'м.р. Челно-Вершинский'!S29+'м.р. Шенталинский'!S29</f>
        <v>9903.1</v>
      </c>
      <c r="T29" s="26">
        <f>'м.р. Сергиевский'!T29+'м.р. Челно-Вершинский'!T29+'м.р. Шенталинский'!T29</f>
        <v>1179</v>
      </c>
      <c r="U29" s="26">
        <f>'м.р. Сергиевский'!U29+'м.р. Челно-Вершинский'!U29+'м.р. Шенталинский'!U29</f>
        <v>131548.79999999999</v>
      </c>
      <c r="V29" s="26">
        <f>'м.р. Сергиевский'!V29+'м.р. Челно-Вершинский'!V29+'м.р. Шенталинский'!V29</f>
        <v>0</v>
      </c>
      <c r="W29" s="26">
        <f>'м.р. Сергиевский'!W29+'м.р. Челно-Вершинский'!W29+'м.р. Шенталинский'!W29</f>
        <v>3.1</v>
      </c>
      <c r="X29" s="26">
        <f>'м.р. Сергиевский'!X29+'м.р. Челно-Вершинский'!X29+'м.р. Шенталинский'!X29</f>
        <v>1179</v>
      </c>
      <c r="Y29" s="26">
        <f>'м.р. Сергиевский'!Y29+'м.р. Челно-Вершинский'!Y29+'м.р. Шенталинский'!Y29</f>
        <v>0</v>
      </c>
      <c r="Z29" s="26">
        <f>'м.р. Сергиевский'!Z29+'м.р. Челно-Вершинский'!Z29+'м.р. Шенталинский'!Z29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Сергиевский'!P30+'м.р. Челно-Вершинский'!P30+'м.р. Шенталинский'!P30</f>
        <v>168.3</v>
      </c>
      <c r="Q30" s="26">
        <f>'м.р. Сергиевский'!Q30+'м.р. Челно-Вершинский'!Q30+'м.р. Шенталинский'!Q30</f>
        <v>0</v>
      </c>
      <c r="R30" s="26">
        <f>'м.р. Сергиевский'!R30+'м.р. Челно-Вершинский'!R30+'м.р. Шенталинский'!R30</f>
        <v>101355</v>
      </c>
      <c r="S30" s="26">
        <f>'м.р. Сергиевский'!S30+'м.р. Челно-Вершинский'!S30+'м.р. Шенталинский'!S30</f>
        <v>7788.4</v>
      </c>
      <c r="T30" s="26">
        <f>'м.р. Сергиевский'!T30+'м.р. Челно-Вершинский'!T30+'м.р. Шенталинский'!T30</f>
        <v>0</v>
      </c>
      <c r="U30" s="26">
        <f>'м.р. Сергиевский'!U30+'м.р. Челно-Вершинский'!U30+'м.р. Шенталинский'!U30</f>
        <v>101351.9</v>
      </c>
      <c r="V30" s="26">
        <f>'м.р. Сергиевский'!V30+'м.р. Челно-Вершинский'!V30+'м.р. Шенталинский'!V30</f>
        <v>0</v>
      </c>
      <c r="W30" s="26">
        <f>'м.р. Сергиевский'!W30+'м.р. Челно-Вершинский'!W30+'м.р. Шенталинский'!W30</f>
        <v>3.1</v>
      </c>
      <c r="X30" s="26">
        <f>'м.р. Сергиевский'!X30+'м.р. Челно-Вершинский'!X30+'м.р. Шенталинский'!X30</f>
        <v>0</v>
      </c>
      <c r="Y30" s="26">
        <f>'м.р. Сергиевский'!Y30+'м.р. Челно-Вершинский'!Y30+'м.р. Шенталинский'!Y30</f>
        <v>0</v>
      </c>
      <c r="Z30" s="26">
        <f>'м.р. Сергиевский'!Z30+'м.р. Челно-Вершинский'!Z30+'м.р. Шенталинский'!Z30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f>'м.р. Сергиевский'!P31+'м.р. Челно-Вершинский'!P31+'м.р. Шенталинский'!P31</f>
        <v>36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943.7</v>
      </c>
      <c r="Q21" s="25">
        <f t="shared" ref="Q21:Z21" si="0">Q22+Q24+Q27+Q28</f>
        <v>38.799999999999997</v>
      </c>
      <c r="R21" s="25">
        <f>U21+V21+W21</f>
        <v>554843.1</v>
      </c>
      <c r="S21" s="25">
        <f t="shared" si="0"/>
        <v>39644</v>
      </c>
      <c r="T21" s="25">
        <f>X21+Y21+Z21</f>
        <v>15611.9</v>
      </c>
      <c r="U21" s="25">
        <f t="shared" si="0"/>
        <v>554769</v>
      </c>
      <c r="V21" s="25">
        <f t="shared" si="0"/>
        <v>0</v>
      </c>
      <c r="W21" s="25">
        <f t="shared" si="0"/>
        <v>74.099999999999994</v>
      </c>
      <c r="X21" s="25">
        <f t="shared" si="0"/>
        <v>15611.9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50.2</v>
      </c>
      <c r="Q22" s="26">
        <v>2.7</v>
      </c>
      <c r="R22" s="26">
        <v>52699.6</v>
      </c>
      <c r="S22" s="26">
        <v>3849.8</v>
      </c>
      <c r="T22" s="26">
        <v>1628.9</v>
      </c>
      <c r="U22" s="26">
        <v>52699.6</v>
      </c>
      <c r="V22" s="26">
        <v>0</v>
      </c>
      <c r="W22" s="26">
        <v>0</v>
      </c>
      <c r="X22" s="26">
        <v>1628.9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39.9</v>
      </c>
      <c r="Q23" s="26">
        <v>1.2</v>
      </c>
      <c r="R23" s="26">
        <v>43189.5</v>
      </c>
      <c r="S23" s="26">
        <v>3553.3</v>
      </c>
      <c r="T23" s="26">
        <v>708</v>
      </c>
      <c r="U23" s="26">
        <v>43189.5</v>
      </c>
      <c r="V23" s="26">
        <v>0</v>
      </c>
      <c r="W23" s="26">
        <v>0</v>
      </c>
      <c r="X23" s="26">
        <v>708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543.70000000000005</v>
      </c>
      <c r="Q24" s="26">
        <v>26</v>
      </c>
      <c r="R24" s="26">
        <v>375729.9</v>
      </c>
      <c r="S24" s="26">
        <v>25847.1</v>
      </c>
      <c r="T24" s="26">
        <v>10790.7</v>
      </c>
      <c r="U24" s="26">
        <v>375655.8</v>
      </c>
      <c r="V24" s="26">
        <v>0</v>
      </c>
      <c r="W24" s="26">
        <v>74.099999999999994</v>
      </c>
      <c r="X24" s="26">
        <v>10790.7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319.39999999999998</v>
      </c>
      <c r="Q25" s="26">
        <v>7.3</v>
      </c>
      <c r="R25" s="26">
        <v>239807</v>
      </c>
      <c r="S25" s="26">
        <v>12056</v>
      </c>
      <c r="T25" s="26">
        <v>4907.3999999999996</v>
      </c>
      <c r="U25" s="26">
        <v>239736</v>
      </c>
      <c r="V25" s="26">
        <v>0</v>
      </c>
      <c r="W25" s="26">
        <v>71</v>
      </c>
      <c r="X25" s="26">
        <v>4907.3999999999996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51.5</v>
      </c>
      <c r="Q26" s="26">
        <v>12.8</v>
      </c>
      <c r="R26" s="26">
        <v>32926.199999999997</v>
      </c>
      <c r="S26" s="26">
        <v>1913.6</v>
      </c>
      <c r="T26" s="26">
        <v>3723.3</v>
      </c>
      <c r="U26" s="26">
        <v>32926.199999999997</v>
      </c>
      <c r="V26" s="26">
        <v>0</v>
      </c>
      <c r="W26" s="26">
        <v>0</v>
      </c>
      <c r="X26" s="26">
        <v>3723.3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123.1</v>
      </c>
      <c r="Q27" s="26">
        <v>5.7</v>
      </c>
      <c r="R27" s="26">
        <v>45410</v>
      </c>
      <c r="S27" s="26">
        <v>3660.6</v>
      </c>
      <c r="T27" s="26">
        <v>1890.9</v>
      </c>
      <c r="U27" s="26">
        <v>45410</v>
      </c>
      <c r="V27" s="26">
        <v>0</v>
      </c>
      <c r="W27" s="26">
        <v>0</v>
      </c>
      <c r="X27" s="26">
        <v>1890.9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226.7</v>
      </c>
      <c r="Q28" s="26">
        <v>4.4000000000000004</v>
      </c>
      <c r="R28" s="26">
        <v>81003.600000000006</v>
      </c>
      <c r="S28" s="26">
        <v>6286.5</v>
      </c>
      <c r="T28" s="26">
        <v>1301.4000000000001</v>
      </c>
      <c r="U28" s="26">
        <v>81003.600000000006</v>
      </c>
      <c r="V28" s="26">
        <v>0</v>
      </c>
      <c r="W28" s="26">
        <v>0</v>
      </c>
      <c r="X28" s="26">
        <v>1301.4000000000001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148.30000000000001</v>
      </c>
      <c r="Q29" s="26">
        <v>0.9</v>
      </c>
      <c r="R29" s="26">
        <v>90098.1</v>
      </c>
      <c r="S29" s="26">
        <v>8193.5</v>
      </c>
      <c r="T29" s="26">
        <v>338.9</v>
      </c>
      <c r="U29" s="26">
        <v>90095</v>
      </c>
      <c r="V29" s="26">
        <v>0</v>
      </c>
      <c r="W29" s="26">
        <v>3.1</v>
      </c>
      <c r="X29" s="26">
        <v>338.9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112.5</v>
      </c>
      <c r="Q30" s="26">
        <v>0</v>
      </c>
      <c r="R30" s="26">
        <v>67639.199999999997</v>
      </c>
      <c r="S30" s="26">
        <v>6998</v>
      </c>
      <c r="T30" s="26">
        <v>0</v>
      </c>
      <c r="U30" s="26">
        <v>67636.100000000006</v>
      </c>
      <c r="V30" s="26">
        <v>0</v>
      </c>
      <c r="W30" s="26">
        <v>3.1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15</v>
      </c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5" sqref="A35:Z35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380.79999999999995</v>
      </c>
      <c r="Q21" s="25">
        <f t="shared" ref="Q21:Z21" si="0">Q22+Q24+Q27+Q28</f>
        <v>14.5</v>
      </c>
      <c r="R21" s="25">
        <f>U21+V21+W21</f>
        <v>204369.99999999997</v>
      </c>
      <c r="S21" s="25">
        <f t="shared" si="0"/>
        <v>12567.7</v>
      </c>
      <c r="T21" s="25">
        <f>X21+Y21+Z21</f>
        <v>5843.3</v>
      </c>
      <c r="U21" s="25">
        <f t="shared" si="0"/>
        <v>204369.99999999997</v>
      </c>
      <c r="V21" s="25">
        <f t="shared" si="0"/>
        <v>0</v>
      </c>
      <c r="W21" s="25">
        <f t="shared" si="0"/>
        <v>0</v>
      </c>
      <c r="X21" s="25">
        <f t="shared" si="0"/>
        <v>5843.3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24.6</v>
      </c>
      <c r="Q22" s="26">
        <v>0</v>
      </c>
      <c r="R22" s="26">
        <v>18588.8</v>
      </c>
      <c r="S22" s="26">
        <v>1555.9</v>
      </c>
      <c r="T22" s="26">
        <v>0</v>
      </c>
      <c r="U22" s="26">
        <v>18588.8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18.600000000000001</v>
      </c>
      <c r="Q23" s="26">
        <v>0</v>
      </c>
      <c r="R23" s="26">
        <v>14090.9</v>
      </c>
      <c r="S23" s="26">
        <v>1373.8</v>
      </c>
      <c r="T23" s="26">
        <v>0</v>
      </c>
      <c r="U23" s="26">
        <v>14090.9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196.6</v>
      </c>
      <c r="Q24" s="26">
        <v>9.1</v>
      </c>
      <c r="R24" s="26">
        <v>131284.4</v>
      </c>
      <c r="S24" s="26">
        <v>6711.3</v>
      </c>
      <c r="T24" s="26">
        <v>3885.1</v>
      </c>
      <c r="U24" s="26">
        <v>131284.4</v>
      </c>
      <c r="V24" s="26">
        <v>0</v>
      </c>
      <c r="W24" s="26">
        <v>0</v>
      </c>
      <c r="X24" s="26">
        <v>3885.1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145.30000000000001</v>
      </c>
      <c r="Q25" s="26">
        <v>1.2</v>
      </c>
      <c r="R25" s="26">
        <v>98830.3</v>
      </c>
      <c r="S25" s="26">
        <v>3169.9</v>
      </c>
      <c r="T25" s="26">
        <v>324.7</v>
      </c>
      <c r="U25" s="26">
        <v>98830.3</v>
      </c>
      <c r="V25" s="26">
        <v>0</v>
      </c>
      <c r="W25" s="26">
        <v>0</v>
      </c>
      <c r="X25" s="26">
        <v>324.7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15.8</v>
      </c>
      <c r="Q26" s="26">
        <v>5.9</v>
      </c>
      <c r="R26" s="26">
        <v>10084.4</v>
      </c>
      <c r="S26" s="26">
        <v>1304.3</v>
      </c>
      <c r="T26" s="26">
        <v>2804.5</v>
      </c>
      <c r="U26" s="26">
        <v>10084.4</v>
      </c>
      <c r="V26" s="26">
        <v>0</v>
      </c>
      <c r="W26" s="26">
        <v>0</v>
      </c>
      <c r="X26" s="26">
        <v>2804.5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44</v>
      </c>
      <c r="Q27" s="26">
        <v>4.0999999999999996</v>
      </c>
      <c r="R27" s="26">
        <v>15741.8</v>
      </c>
      <c r="S27" s="26">
        <v>946.2</v>
      </c>
      <c r="T27" s="26">
        <v>1152.4000000000001</v>
      </c>
      <c r="U27" s="26">
        <v>15741.8</v>
      </c>
      <c r="V27" s="26">
        <v>0</v>
      </c>
      <c r="W27" s="26">
        <v>0</v>
      </c>
      <c r="X27" s="26">
        <v>1152.4000000000001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115.6</v>
      </c>
      <c r="Q28" s="26">
        <v>1.3</v>
      </c>
      <c r="R28" s="26">
        <v>38755</v>
      </c>
      <c r="S28" s="26">
        <v>3354.3</v>
      </c>
      <c r="T28" s="26">
        <v>805.8</v>
      </c>
      <c r="U28" s="26">
        <v>38755</v>
      </c>
      <c r="V28" s="26">
        <v>0</v>
      </c>
      <c r="W28" s="26">
        <v>0</v>
      </c>
      <c r="X28" s="26">
        <v>805.8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31.7</v>
      </c>
      <c r="Q29" s="26">
        <v>1.9</v>
      </c>
      <c r="R29" s="26">
        <v>19201.900000000001</v>
      </c>
      <c r="S29" s="26">
        <v>1455.2</v>
      </c>
      <c r="T29" s="26">
        <v>706.9</v>
      </c>
      <c r="U29" s="26">
        <v>19201.900000000001</v>
      </c>
      <c r="V29" s="26">
        <v>0</v>
      </c>
      <c r="W29" s="26">
        <v>0</v>
      </c>
      <c r="X29" s="26">
        <v>706.9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28.4</v>
      </c>
      <c r="Q30" s="26">
        <v>0</v>
      </c>
      <c r="R30" s="26">
        <v>17013.400000000001</v>
      </c>
      <c r="S30" s="26">
        <v>536</v>
      </c>
      <c r="T30" s="26">
        <v>0</v>
      </c>
      <c r="U30" s="26">
        <v>17013.400000000001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3" sqref="A33:Z33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367.69999999999993</v>
      </c>
      <c r="Q21" s="25">
        <f t="shared" ref="Q21:Z21" si="0">Q22+Q24+Q27+Q28</f>
        <v>19.600000000000001</v>
      </c>
      <c r="R21" s="25">
        <f>U21+V21+W21</f>
        <v>203220.2</v>
      </c>
      <c r="S21" s="25">
        <f t="shared" si="0"/>
        <v>3655.0999999999995</v>
      </c>
      <c r="T21" s="25">
        <f>X21+Y21+Z21</f>
        <v>7329.5999999999995</v>
      </c>
      <c r="U21" s="25">
        <f t="shared" si="0"/>
        <v>203220.2</v>
      </c>
      <c r="V21" s="25">
        <f t="shared" si="0"/>
        <v>0</v>
      </c>
      <c r="W21" s="25">
        <f t="shared" si="0"/>
        <v>0</v>
      </c>
      <c r="X21" s="25">
        <f t="shared" si="0"/>
        <v>7329.5999999999995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26.5</v>
      </c>
      <c r="Q22" s="26">
        <v>0.8</v>
      </c>
      <c r="R22" s="26">
        <v>21664.5</v>
      </c>
      <c r="S22" s="26">
        <v>1717.2</v>
      </c>
      <c r="T22" s="26">
        <v>596.4</v>
      </c>
      <c r="U22" s="26">
        <v>21664.5</v>
      </c>
      <c r="V22" s="26">
        <v>0</v>
      </c>
      <c r="W22" s="26">
        <v>0</v>
      </c>
      <c r="X22" s="26">
        <v>596.4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17</v>
      </c>
      <c r="Q23" s="26">
        <v>0.1</v>
      </c>
      <c r="R23" s="26">
        <v>13996.3</v>
      </c>
      <c r="S23" s="26">
        <v>1151.5999999999999</v>
      </c>
      <c r="T23" s="26">
        <v>46.9</v>
      </c>
      <c r="U23" s="26">
        <v>13996.3</v>
      </c>
      <c r="V23" s="26">
        <v>0</v>
      </c>
      <c r="W23" s="26">
        <v>0</v>
      </c>
      <c r="X23" s="26">
        <v>46.9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198.2</v>
      </c>
      <c r="Q24" s="26">
        <v>14.3</v>
      </c>
      <c r="R24" s="26">
        <v>137412.20000000001</v>
      </c>
      <c r="S24" s="26">
        <v>919.9</v>
      </c>
      <c r="T24" s="26">
        <v>5374</v>
      </c>
      <c r="U24" s="26">
        <v>137412.20000000001</v>
      </c>
      <c r="V24" s="26">
        <v>0</v>
      </c>
      <c r="W24" s="26">
        <v>0</v>
      </c>
      <c r="X24" s="26">
        <v>5374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132.6</v>
      </c>
      <c r="Q25" s="26">
        <v>5.5</v>
      </c>
      <c r="R25" s="26">
        <v>96993.9</v>
      </c>
      <c r="S25" s="26">
        <v>665.5</v>
      </c>
      <c r="T25" s="26">
        <v>2645.4</v>
      </c>
      <c r="U25" s="26">
        <v>96993.9</v>
      </c>
      <c r="V25" s="26">
        <v>0</v>
      </c>
      <c r="W25" s="26">
        <v>0</v>
      </c>
      <c r="X25" s="26">
        <v>2645.4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25</v>
      </c>
      <c r="Q26" s="26">
        <v>8</v>
      </c>
      <c r="R26" s="26">
        <v>15960.1</v>
      </c>
      <c r="S26" s="26">
        <v>0</v>
      </c>
      <c r="T26" s="26">
        <v>2432.5</v>
      </c>
      <c r="U26" s="26">
        <v>15960.1</v>
      </c>
      <c r="V26" s="26">
        <v>0</v>
      </c>
      <c r="W26" s="26">
        <v>0</v>
      </c>
      <c r="X26" s="26">
        <v>2432.5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42.9</v>
      </c>
      <c r="Q27" s="26">
        <v>2.6</v>
      </c>
      <c r="R27" s="26">
        <v>13400.5</v>
      </c>
      <c r="S27" s="26">
        <v>98.2</v>
      </c>
      <c r="T27" s="26">
        <v>861.7</v>
      </c>
      <c r="U27" s="26">
        <v>13400.5</v>
      </c>
      <c r="V27" s="26">
        <v>0</v>
      </c>
      <c r="W27" s="26">
        <v>0</v>
      </c>
      <c r="X27" s="26">
        <v>861.7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100.1</v>
      </c>
      <c r="Q28" s="26">
        <v>1.9</v>
      </c>
      <c r="R28" s="26">
        <v>30743</v>
      </c>
      <c r="S28" s="26">
        <v>919.8</v>
      </c>
      <c r="T28" s="26">
        <v>497.5</v>
      </c>
      <c r="U28" s="26">
        <v>30743</v>
      </c>
      <c r="V28" s="26">
        <v>0</v>
      </c>
      <c r="W28" s="26">
        <v>0</v>
      </c>
      <c r="X28" s="26">
        <v>497.5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36</v>
      </c>
      <c r="Q29" s="26">
        <v>0.3</v>
      </c>
      <c r="R29" s="26">
        <v>22251.9</v>
      </c>
      <c r="S29" s="26">
        <v>254.4</v>
      </c>
      <c r="T29" s="26">
        <v>133.19999999999999</v>
      </c>
      <c r="U29" s="26">
        <v>22251.9</v>
      </c>
      <c r="V29" s="26">
        <v>0</v>
      </c>
      <c r="W29" s="26">
        <v>0</v>
      </c>
      <c r="X29" s="26">
        <v>133.19999999999999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27.4</v>
      </c>
      <c r="Q30" s="26">
        <v>0</v>
      </c>
      <c r="R30" s="26">
        <v>16702.400000000001</v>
      </c>
      <c r="S30" s="26">
        <v>254.4</v>
      </c>
      <c r="T30" s="26">
        <v>0</v>
      </c>
      <c r="U30" s="26">
        <v>16702.400000000001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12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X31" sqref="X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Исаклинский'!P21+'м.р. Камышлинский'!P21+'м.р. Клявлинский'!P21+'м.р. Похвистневский'!P21+'г. Похвистнево'!P21</f>
        <v>2385.5</v>
      </c>
      <c r="Q21" s="25">
        <f>'м.р. Исаклинский'!Q21+'м.р. Камышлинский'!Q21+'м.р. Клявлинский'!Q21+'м.р. Похвистневский'!Q21+'г. Похвистнево'!Q21</f>
        <v>69.599999999999994</v>
      </c>
      <c r="R21" s="25">
        <f>'м.р. Исаклинский'!R21+'м.р. Камышлинский'!R21+'м.р. Клявлинский'!R21+'м.р. Похвистневский'!R21+'г. Похвистнево'!R21</f>
        <v>1234012.7</v>
      </c>
      <c r="S21" s="25">
        <f>'м.р. Исаклинский'!S21+'м.р. Камышлинский'!S21+'м.р. Клявлинский'!S21+'м.р. Похвистневский'!S21+'г. Похвистнево'!S21</f>
        <v>85299.9</v>
      </c>
      <c r="T21" s="25">
        <f>'м.р. Исаклинский'!T21+'м.р. Камышлинский'!T21+'м.р. Клявлинский'!T21+'м.р. Похвистневский'!T21+'г. Похвистнево'!T21</f>
        <v>22156.2</v>
      </c>
      <c r="U21" s="25">
        <f>'м.р. Исаклинский'!U21+'м.р. Камышлинский'!U21+'м.р. Клявлинский'!U21+'м.р. Похвистневский'!U21+'г. Похвистнево'!U21</f>
        <v>1231424.5</v>
      </c>
      <c r="V21" s="25">
        <f>'м.р. Исаклинский'!V21+'м.р. Камышлинский'!V21+'м.р. Клявлинский'!V21+'м.р. Похвистневский'!V21+'г. Похвистнево'!V21</f>
        <v>0</v>
      </c>
      <c r="W21" s="25">
        <f>'м.р. Исаклинский'!W21+'м.р. Камышлинский'!W21+'м.р. Клявлинский'!W21+'м.р. Похвистневский'!W21+'г. Похвистнево'!W21</f>
        <v>2588.1999999999998</v>
      </c>
      <c r="X21" s="25">
        <f>'м.р. Исаклинский'!X21+'м.р. Камышлинский'!X21+'м.р. Клявлинский'!X21+'м.р. Похвистневский'!X21+'г. Похвистнево'!X21</f>
        <v>22156.2</v>
      </c>
      <c r="Y21" s="25">
        <f>'м.р. Исаклинский'!Y21+'м.р. Камышлинский'!Y21+'м.р. Клявлинский'!Y21+'м.р. Похвистневский'!Y21+'г. Похвистнево'!Y21</f>
        <v>0</v>
      </c>
      <c r="Z21" s="25">
        <f>'м.р. Исаклинский'!Z21+'м.р. Камышлинский'!Z21+'м.р. Клявлинский'!Z21+'м.р. Похвистневский'!Z21+'г. Похвистнево'!Z21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1">
        <f>'м.р. Исаклинский'!P22+'м.р. Камышлинский'!P22+'м.р. Клявлинский'!P22+'м.р. Похвистневский'!P22+'г. Похвистнево'!P22</f>
        <v>92</v>
      </c>
      <c r="Q22" s="21">
        <f>'м.р. Исаклинский'!Q22+'м.р. Камышлинский'!Q22+'м.р. Клявлинский'!Q22+'м.р. Похвистневский'!Q22+'г. Похвистнево'!Q22</f>
        <v>1.4000000000000001</v>
      </c>
      <c r="R22" s="21">
        <f>'м.р. Исаклинский'!R22+'м.р. Камышлинский'!R22+'м.р. Клявлинский'!R22+'м.р. Похвистневский'!R22+'г. Похвистнево'!R22</f>
        <v>79265</v>
      </c>
      <c r="S22" s="21">
        <f>'м.р. Исаклинский'!S22+'м.р. Камышлинский'!S22+'м.р. Клявлинский'!S22+'м.р. Похвистневский'!S22+'г. Похвистнево'!S22</f>
        <v>7852.2999999999993</v>
      </c>
      <c r="T22" s="21">
        <f>'м.р. Исаклинский'!T22+'м.р. Камышлинский'!T22+'м.р. Клявлинский'!T22+'м.р. Похвистневский'!T22+'г. Похвистнево'!T22</f>
        <v>1061.5</v>
      </c>
      <c r="U22" s="21">
        <f>'м.р. Исаклинский'!U22+'м.р. Камышлинский'!U22+'м.р. Клявлинский'!U22+'м.р. Похвистневский'!U22+'г. Похвистнево'!U22</f>
        <v>79045.2</v>
      </c>
      <c r="V22" s="21">
        <f>'м.р. Исаклинский'!V22+'м.р. Камышлинский'!V22+'м.р. Клявлинский'!V22+'м.р. Похвистневский'!V22+'г. Похвистнево'!V22</f>
        <v>0</v>
      </c>
      <c r="W22" s="21">
        <f>'м.р. Исаклинский'!W22+'м.р. Камышлинский'!W22+'м.р. Клявлинский'!W22+'м.р. Похвистневский'!W22+'г. Похвистнево'!W22</f>
        <v>219.79999999999998</v>
      </c>
      <c r="X22" s="21">
        <f>'м.р. Исаклинский'!X22+'м.р. Камышлинский'!X22+'м.р. Клявлинский'!X22+'м.р. Похвистневский'!X22+'г. Похвистнево'!X22</f>
        <v>1061.5</v>
      </c>
      <c r="Y22" s="21">
        <f>'м.р. Исаклинский'!Y22+'м.р. Камышлинский'!Y22+'м.р. Клявлинский'!Y22+'м.р. Похвистневский'!Y22+'г. Похвистнево'!Y22</f>
        <v>0</v>
      </c>
      <c r="Z22" s="21">
        <f>'м.р. Исаклинский'!Z22+'м.р. Камышлинский'!Z22+'м.р. Клявлинский'!Z22+'м.р. Похвистневский'!Z22+'г. Похвистнево'!Z22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f>'м.р. Исаклинский'!P23+'м.р. Камышлинский'!P23+'м.р. Клявлинский'!P23+'м.р. Похвистневский'!P23+'г. Похвистнево'!P23</f>
        <v>53</v>
      </c>
      <c r="Q23" s="21">
        <f>'м.р. Исаклинский'!Q23+'м.р. Камышлинский'!Q23+'м.р. Клявлинский'!Q23+'м.р. Похвистневский'!Q23+'г. Похвистнево'!Q23</f>
        <v>0.2</v>
      </c>
      <c r="R23" s="21">
        <f>'м.р. Исаклинский'!R23+'м.р. Камышлинский'!R23+'м.р. Клявлинский'!R23+'м.р. Похвистневский'!R23+'г. Похвистнево'!R23</f>
        <v>49404.6</v>
      </c>
      <c r="S23" s="21">
        <f>'м.р. Исаклинский'!S23+'м.р. Камышлинский'!S23+'м.р. Клявлинский'!S23+'м.р. Похвистневский'!S23+'г. Похвистнево'!S23</f>
        <v>6553.5</v>
      </c>
      <c r="T23" s="21">
        <f>'м.р. Исаклинский'!T23+'м.р. Камышлинский'!T23+'м.р. Клявлинский'!T23+'м.р. Похвистневский'!T23+'г. Похвистнево'!T23</f>
        <v>291.3</v>
      </c>
      <c r="U23" s="21">
        <f>'м.р. Исаклинский'!U23+'м.р. Камышлинский'!U23+'м.р. Клявлинский'!U23+'м.р. Похвистневский'!U23+'г. Похвистнево'!U23</f>
        <v>49280.5</v>
      </c>
      <c r="V23" s="21">
        <f>'м.р. Исаклинский'!V23+'м.р. Камышлинский'!V23+'м.р. Клявлинский'!V23+'м.р. Похвистневский'!V23+'г. Похвистнево'!V23</f>
        <v>0</v>
      </c>
      <c r="W23" s="21">
        <f>'м.р. Исаклинский'!W23+'м.р. Камышлинский'!W23+'м.р. Клявлинский'!W23+'м.р. Похвистневский'!W23+'г. Похвистнево'!W23</f>
        <v>124.1</v>
      </c>
      <c r="X23" s="21">
        <f>'м.р. Исаклинский'!X23+'м.р. Камышлинский'!X23+'м.р. Клявлинский'!X23+'м.р. Похвистневский'!X23+'г. Похвистнево'!X23</f>
        <v>291.3</v>
      </c>
      <c r="Y23" s="21">
        <f>'м.р. Исаклинский'!Y23+'м.р. Камышлинский'!Y23+'м.р. Клявлинский'!Y23+'м.р. Похвистневский'!Y23+'г. Похвистнево'!Y23</f>
        <v>0</v>
      </c>
      <c r="Z23" s="21">
        <f>'м.р. Исаклинский'!Z23+'м.р. Камышлинский'!Z23+'м.р. Клявлинский'!Z23+'м.р. Похвистневский'!Z23+'г. Похвистнево'!Z23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1">
        <f>'м.р. Исаклинский'!P24+'м.р. Камышлинский'!P24+'м.р. Клявлинский'!P24+'м.р. Похвистневский'!P24+'г. Похвистнево'!P24</f>
        <v>1245.8</v>
      </c>
      <c r="Q24" s="21">
        <f>'м.р. Исаклинский'!Q24+'м.р. Камышлинский'!Q24+'м.р. Клявлинский'!Q24+'м.р. Похвистневский'!Q24+'г. Похвистнево'!Q24</f>
        <v>48.6</v>
      </c>
      <c r="R24" s="21">
        <f>'м.р. Исаклинский'!R24+'м.р. Камышлинский'!R24+'м.р. Клявлинский'!R24+'м.р. Похвистневский'!R24+'г. Похвистнево'!R24</f>
        <v>822697.89999999991</v>
      </c>
      <c r="S24" s="21">
        <f>'м.р. Исаклинский'!S24+'м.р. Камышлинский'!S24+'м.р. Клявлинский'!S24+'м.р. Похвистневский'!S24+'г. Похвистнево'!S24</f>
        <v>59520.2</v>
      </c>
      <c r="T24" s="21">
        <f>'м.р. Исаклинский'!T24+'м.р. Камышлинский'!T24+'м.р. Клявлинский'!T24+'м.р. Похвистневский'!T24+'г. Похвистнево'!T24</f>
        <v>15026.2</v>
      </c>
      <c r="U24" s="21">
        <f>'м.р. Исаклинский'!U24+'м.р. Камышлинский'!U24+'м.р. Клявлинский'!U24+'м.р. Похвистневский'!U24+'г. Похвистнево'!U24</f>
        <v>821582.7</v>
      </c>
      <c r="V24" s="21">
        <f>'м.р. Исаклинский'!V24+'м.р. Камышлинский'!V24+'м.р. Клявлинский'!V24+'м.р. Похвистневский'!V24+'г. Похвистнево'!V24</f>
        <v>0</v>
      </c>
      <c r="W24" s="21">
        <f>'м.р. Исаклинский'!W24+'м.р. Камышлинский'!W24+'м.р. Клявлинский'!W24+'м.р. Похвистневский'!W24+'г. Похвистнево'!W24</f>
        <v>1115.2</v>
      </c>
      <c r="X24" s="21">
        <f>'м.р. Исаклинский'!X24+'м.р. Камышлинский'!X24+'м.р. Клявлинский'!X24+'м.р. Похвистневский'!X24+'г. Похвистнево'!X24</f>
        <v>15026.2</v>
      </c>
      <c r="Y24" s="21">
        <f>'м.р. Исаклинский'!Y24+'м.р. Камышлинский'!Y24+'м.р. Клявлинский'!Y24+'м.р. Похвистневский'!Y24+'г. Похвистнево'!Y24</f>
        <v>0</v>
      </c>
      <c r="Z24" s="21">
        <f>'м.р. Исаклинский'!Z24+'м.р. Камышлинский'!Z24+'м.р. Клявлинский'!Z24+'м.р. Похвистневский'!Z24+'г. Похвистнево'!Z24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f>'м.р. Исаклинский'!P25+'м.р. Камышлинский'!P25+'м.р. Клявлинский'!P25+'м.р. Похвистневский'!P25+'г. Похвистнево'!P25</f>
        <v>711</v>
      </c>
      <c r="Q25" s="21">
        <f>'м.р. Исаклинский'!Q25+'м.р. Камышлинский'!Q25+'м.р. Клявлинский'!Q25+'м.р. Похвистневский'!Q25+'г. Похвистнево'!Q25</f>
        <v>8.7999999999999989</v>
      </c>
      <c r="R25" s="21">
        <f>'м.р. Исаклинский'!R25+'м.р. Камышлинский'!R25+'м.р. Клявлинский'!R25+'м.р. Похвистневский'!R25+'г. Похвистнево'!R25</f>
        <v>511870</v>
      </c>
      <c r="S25" s="21">
        <f>'м.р. Исаклинский'!S25+'м.р. Камышлинский'!S25+'м.р. Клявлинский'!S25+'м.р. Похвистневский'!S25+'г. Похвистнево'!S25</f>
        <v>29567.4</v>
      </c>
      <c r="T25" s="21">
        <f>'м.р. Исаклинский'!T25+'м.р. Камышлинский'!T25+'м.р. Клявлинский'!T25+'м.р. Похвистневский'!T25+'г. Похвистнево'!T25</f>
        <v>2458.1</v>
      </c>
      <c r="U25" s="21">
        <f>'м.р. Исаклинский'!U25+'м.р. Камышлинский'!U25+'м.р. Клявлинский'!U25+'м.р. Похвистневский'!U25+'г. Похвистнево'!U25</f>
        <v>511158.80000000005</v>
      </c>
      <c r="V25" s="21">
        <f>'м.р. Исаклинский'!V25+'м.р. Камышлинский'!V25+'м.р. Клявлинский'!V25+'м.р. Похвистневский'!V25+'г. Похвистнево'!V25</f>
        <v>0</v>
      </c>
      <c r="W25" s="21">
        <f>'м.р. Исаклинский'!W25+'м.р. Камышлинский'!W25+'м.р. Клявлинский'!W25+'м.р. Похвистневский'!W25+'г. Похвистнево'!W25</f>
        <v>711.2</v>
      </c>
      <c r="X25" s="21">
        <f>'м.р. Исаклинский'!X25+'м.р. Камышлинский'!X25+'м.р. Клявлинский'!X25+'м.р. Похвистневский'!X25+'г. Похвистнево'!X25</f>
        <v>2458.1</v>
      </c>
      <c r="Y25" s="21">
        <f>'м.р. Исаклинский'!Y25+'м.р. Камышлинский'!Y25+'м.р. Клявлинский'!Y25+'м.р. Похвистневский'!Y25+'г. Похвистнево'!Y25</f>
        <v>0</v>
      </c>
      <c r="Z25" s="21">
        <f>'м.р. Исаклинский'!Z25+'м.р. Камышлинский'!Z25+'м.р. Клявлинский'!Z25+'м.р. Похвистневский'!Z25+'г. Похвистнево'!Z25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f>'м.р. Исаклинский'!P26+'м.р. Камышлинский'!P26+'м.р. Клявлинский'!P26+'м.р. Похвистневский'!P26+'г. Похвистнево'!P26</f>
        <v>91.1</v>
      </c>
      <c r="Q26" s="21">
        <f>'м.р. Исаклинский'!Q26+'м.р. Камышлинский'!Q26+'м.р. Клявлинский'!Q26+'м.р. Похвистневский'!Q26+'г. Похвистнево'!Q26</f>
        <v>32.9</v>
      </c>
      <c r="R26" s="21">
        <f>'м.р. Исаклинский'!R26+'м.р. Камышлинский'!R26+'м.р. Клявлинский'!R26+'м.р. Похвистневский'!R26+'г. Похвистнево'!R26</f>
        <v>56673.9</v>
      </c>
      <c r="S26" s="21">
        <f>'м.р. Исаклинский'!S26+'м.р. Камышлинский'!S26+'м.р. Клявлинский'!S26+'м.р. Похвистневский'!S26+'г. Похвистнево'!S26</f>
        <v>6999.2000000000007</v>
      </c>
      <c r="T26" s="21">
        <f>'м.р. Исаклинский'!T26+'м.р. Камышлинский'!T26+'м.р. Клявлинский'!T26+'м.р. Похвистневский'!T26+'г. Похвистнево'!T26</f>
        <v>10261.699999999999</v>
      </c>
      <c r="U26" s="21">
        <f>'м.р. Исаклинский'!U26+'м.р. Камышлинский'!U26+'м.р. Клявлинский'!U26+'м.р. Похвистневский'!U26+'г. Похвистнево'!U26</f>
        <v>56656.600000000006</v>
      </c>
      <c r="V26" s="21">
        <f>'м.р. Исаклинский'!V26+'м.р. Камышлинский'!V26+'м.р. Клявлинский'!V26+'м.р. Похвистневский'!V26+'г. Похвистнево'!V26</f>
        <v>0</v>
      </c>
      <c r="W26" s="21">
        <f>'м.р. Исаклинский'!W26+'м.р. Камышлинский'!W26+'м.р. Клявлинский'!W26+'м.р. Похвистневский'!W26+'г. Похвистнево'!W26</f>
        <v>17.3</v>
      </c>
      <c r="X26" s="21">
        <f>'м.р. Исаклинский'!X26+'м.р. Камышлинский'!X26+'м.р. Клявлинский'!X26+'м.р. Похвистневский'!X26+'г. Похвистнево'!X26</f>
        <v>10261.699999999999</v>
      </c>
      <c r="Y26" s="21">
        <f>'м.р. Исаклинский'!Y26+'м.р. Камышлинский'!Y26+'м.р. Клявлинский'!Y26+'м.р. Похвистневский'!Y26+'г. Похвистнево'!Y26</f>
        <v>0</v>
      </c>
      <c r="Z26" s="21">
        <f>'м.р. Исаклинский'!Z26+'м.р. Камышлинский'!Z26+'м.р. Клявлинский'!Z26+'м.р. Похвистневский'!Z26+'г. Похвистнево'!Z26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1">
        <f>'м.р. Исаклинский'!P27+'м.р. Камышлинский'!P27+'м.р. Клявлинский'!P27+'м.р. Похвистневский'!P27+'г. Похвистнево'!P27</f>
        <v>242.1</v>
      </c>
      <c r="Q27" s="21">
        <f>'м.р. Исаклинский'!Q27+'м.р. Камышлинский'!Q27+'м.р. Клявлинский'!Q27+'м.р. Похвистневский'!Q27+'г. Похвистнево'!Q27</f>
        <v>3.3000000000000003</v>
      </c>
      <c r="R27" s="21">
        <f>'м.р. Исаклинский'!R27+'м.р. Камышлинский'!R27+'м.р. Клявлинский'!R27+'м.р. Похвистневский'!R27+'г. Похвистнево'!R27</f>
        <v>72766.100000000006</v>
      </c>
      <c r="S27" s="21">
        <f>'м.р. Исаклинский'!S27+'м.р. Камышлинский'!S27+'м.р. Клявлинский'!S27+'м.р. Похвистневский'!S27+'г. Похвистнево'!S27</f>
        <v>3923.3</v>
      </c>
      <c r="T27" s="21">
        <f>'м.р. Исаклинский'!T27+'м.р. Камышлинский'!T27+'м.р. Клявлинский'!T27+'м.р. Похвистневский'!T27+'г. Похвистнево'!T27</f>
        <v>1403.7</v>
      </c>
      <c r="U27" s="21">
        <f>'м.р. Исаклинский'!U27+'м.р. Камышлинский'!U27+'м.р. Клявлинский'!U27+'м.р. Похвистневский'!U27+'г. Похвистнево'!U27</f>
        <v>72749.600000000006</v>
      </c>
      <c r="V27" s="21">
        <f>'м.р. Исаклинский'!V27+'м.р. Камышлинский'!V27+'м.р. Клявлинский'!V27+'м.р. Похвистневский'!V27+'г. Похвистнево'!V27</f>
        <v>0</v>
      </c>
      <c r="W27" s="21">
        <f>'м.р. Исаклинский'!W27+'м.р. Камышлинский'!W27+'м.р. Клявлинский'!W27+'м.р. Похвистневский'!W27+'г. Похвистнево'!W27</f>
        <v>16.5</v>
      </c>
      <c r="X27" s="21">
        <f>'м.р. Исаклинский'!X27+'м.р. Камышлинский'!X27+'м.р. Клявлинский'!X27+'м.р. Похвистневский'!X27+'г. Похвистнево'!X27</f>
        <v>1403.7</v>
      </c>
      <c r="Y27" s="21">
        <f>'м.р. Исаклинский'!Y27+'м.р. Камышлинский'!Y27+'м.р. Клявлинский'!Y27+'м.р. Похвистневский'!Y27+'г. Похвистнево'!Y27</f>
        <v>0</v>
      </c>
      <c r="Z27" s="21">
        <f>'м.р. Исаклинский'!Z27+'м.р. Камышлинский'!Z27+'м.р. Клявлинский'!Z27+'м.р. Похвистневский'!Z27+'г. Похвистнево'!Z27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1">
        <f>'м.р. Исаклинский'!P28+'м.р. Камышлинский'!P28+'м.р. Клявлинский'!P28+'м.р. Похвистневский'!P28+'г. Похвистнево'!P28</f>
        <v>805.59999999999991</v>
      </c>
      <c r="Q28" s="21">
        <f>'м.р. Исаклинский'!Q28+'м.р. Камышлинский'!Q28+'м.р. Клявлинский'!Q28+'м.р. Похвистневский'!Q28+'г. Похвистнево'!Q28</f>
        <v>16.299999999999997</v>
      </c>
      <c r="R28" s="21">
        <f>'м.р. Исаклинский'!R28+'м.р. Камышлинский'!R28+'м.р. Клявлинский'!R28+'м.р. Похвистневский'!R28+'г. Похвистнево'!R28</f>
        <v>259283.7</v>
      </c>
      <c r="S28" s="21">
        <f>'м.р. Исаклинский'!S28+'м.р. Камышлинский'!S28+'м.р. Клявлинский'!S28+'м.р. Похвистневский'!S28+'г. Похвистнево'!S28</f>
        <v>14004.1</v>
      </c>
      <c r="T28" s="21">
        <f>'м.р. Исаклинский'!T28+'м.р. Камышлинский'!T28+'м.р. Клявлинский'!T28+'м.р. Похвистневский'!T28+'г. Похвистнево'!T28</f>
        <v>4664.8</v>
      </c>
      <c r="U28" s="21">
        <f>'м.р. Исаклинский'!U28+'м.р. Камышлинский'!U28+'м.р. Клявлинский'!U28+'м.р. Похвистневский'!U28+'г. Похвистнево'!U28</f>
        <v>258047</v>
      </c>
      <c r="V28" s="21">
        <f>'м.р. Исаклинский'!V28+'м.р. Камышлинский'!V28+'м.р. Клявлинский'!V28+'м.р. Похвистневский'!V28+'г. Похвистнево'!V28</f>
        <v>0</v>
      </c>
      <c r="W28" s="21">
        <f>'м.р. Исаклинский'!W28+'м.р. Камышлинский'!W28+'м.р. Клявлинский'!W28+'м.р. Похвистневский'!W28+'г. Похвистнево'!W28</f>
        <v>1236.7</v>
      </c>
      <c r="X28" s="21">
        <f>'м.р. Исаклинский'!X28+'м.р. Камышлинский'!X28+'м.р. Клявлинский'!X28+'м.р. Похвистневский'!X28+'г. Похвистнево'!X28</f>
        <v>4664.8</v>
      </c>
      <c r="Y28" s="21">
        <f>'м.р. Исаклинский'!Y28+'м.р. Камышлинский'!Y28+'м.р. Клявлинский'!Y28+'м.р. Похвистневский'!Y28+'г. Похвистнево'!Y28</f>
        <v>0</v>
      </c>
      <c r="Z28" s="21">
        <f>'м.р. Исаклинский'!Z28+'м.р. Камышлинский'!Z28+'м.р. Клявлинский'!Z28+'м.р. Похвистневский'!Z28+'г. Похвистнево'!Z28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1">
        <f>'м.р. Исаклинский'!P29+'м.р. Камышлинский'!P29+'м.р. Клявлинский'!P29+'м.р. Похвистневский'!P29+'г. Похвистнево'!P29</f>
        <v>373.7</v>
      </c>
      <c r="Q29" s="21">
        <f>'м.р. Исаклинский'!Q29+'м.р. Камышлинский'!Q29+'м.р. Клявлинский'!Q29+'м.р. Похвистневский'!Q29+'г. Похвистнево'!Q29</f>
        <v>2.9000000000000004</v>
      </c>
      <c r="R29" s="21">
        <f>'м.р. Исаклинский'!R29+'м.р. Камышлинский'!R29+'м.р. Клявлинский'!R29+'м.р. Похвистневский'!R29+'г. Похвистнево'!R29</f>
        <v>218108.90000000002</v>
      </c>
      <c r="S29" s="21">
        <f>'м.р. Исаклинский'!S29+'м.р. Камышлинский'!S29+'м.р. Клявлинский'!S29+'м.р. Похвистневский'!S29+'г. Похвистнево'!S29</f>
        <v>12608.9</v>
      </c>
      <c r="T29" s="21">
        <f>'м.р. Исаклинский'!T29+'м.р. Камышлинский'!T29+'м.р. Клявлинский'!T29+'м.р. Похвистневский'!T29+'г. Похвистнево'!T29</f>
        <v>1073.5</v>
      </c>
      <c r="U29" s="21">
        <f>'м.р. Исаклинский'!U29+'м.р. Камышлинский'!U29+'м.р. Клявлинский'!U29+'м.р. Похвистневский'!U29+'г. Похвистнево'!U29</f>
        <v>217774.90000000002</v>
      </c>
      <c r="V29" s="21">
        <f>'м.р. Исаклинский'!V29+'м.р. Камышлинский'!V29+'м.р. Клявлинский'!V29+'м.р. Похвистневский'!V29+'г. Похвистнево'!V29</f>
        <v>0</v>
      </c>
      <c r="W29" s="21">
        <f>'м.р. Исаклинский'!W29+'м.р. Камышлинский'!W29+'м.р. Клявлинский'!W29+'м.р. Похвистневский'!W29+'г. Похвистнево'!W29</f>
        <v>334</v>
      </c>
      <c r="X29" s="21">
        <f>'м.р. Исаклинский'!X29+'м.р. Камышлинский'!X29+'м.р. Клявлинский'!X29+'м.р. Похвистневский'!X29+'г. Похвистнево'!X29</f>
        <v>1073.5</v>
      </c>
      <c r="Y29" s="21">
        <f>'м.р. Исаклинский'!Y29+'м.р. Камышлинский'!Y29+'м.р. Клявлинский'!Y29+'м.р. Похвистневский'!Y29+'г. Похвистнево'!Y29</f>
        <v>0</v>
      </c>
      <c r="Z29" s="21">
        <f>'м.р. Исаклинский'!Z29+'м.р. Камышлинский'!Z29+'м.р. Клявлинский'!Z29+'м.р. Похвистневский'!Z29+'г. Похвистнево'!Z29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1">
        <f>'м.р. Исаклинский'!P30+'м.р. Камышлинский'!P30+'м.р. Клявлинский'!P30+'м.р. Похвистневский'!P30+'г. Похвистнево'!P30</f>
        <v>301.10000000000002</v>
      </c>
      <c r="Q30" s="21">
        <f>'м.р. Исаклинский'!Q30+'м.р. Камышлинский'!Q30+'м.р. Клявлинский'!Q30+'м.р. Похвистневский'!Q30+'г. Похвистнево'!Q30</f>
        <v>0.2</v>
      </c>
      <c r="R30" s="21">
        <f>'м.р. Исаклинский'!R30+'м.р. Камышлинский'!R30+'м.р. Клявлинский'!R30+'м.р. Похвистневский'!R30+'г. Похвистнево'!R30</f>
        <v>166961</v>
      </c>
      <c r="S30" s="21">
        <f>'м.р. Исаклинский'!S30+'м.р. Камышлинский'!S30+'м.р. Клявлинский'!S30+'м.р. Похвистневский'!S30+'г. Похвистнево'!S30</f>
        <v>7382.2000000000007</v>
      </c>
      <c r="T30" s="21">
        <f>'м.р. Исаклинский'!T30+'м.р. Камышлинский'!T30+'м.р. Клявлинский'!T30+'м.р. Похвистневский'!T30+'г. Похвистнево'!T30</f>
        <v>78.5</v>
      </c>
      <c r="U30" s="21">
        <f>'м.р. Исаклинский'!U30+'м.р. Камышлинский'!U30+'м.р. Клявлинский'!U30+'м.р. Похвистневский'!U30+'г. Похвистнево'!U30</f>
        <v>166842.19999999998</v>
      </c>
      <c r="V30" s="21">
        <f>'м.р. Исаклинский'!V30+'м.р. Камышлинский'!V30+'м.р. Клявлинский'!V30+'м.р. Похвистневский'!V30+'г. Похвистнево'!V30</f>
        <v>0</v>
      </c>
      <c r="W30" s="21">
        <f>'м.р. Исаклинский'!W30+'м.р. Камышлинский'!W30+'м.р. Клявлинский'!W30+'м.р. Похвистневский'!W30+'г. Похвистнево'!W30</f>
        <v>118.8</v>
      </c>
      <c r="X30" s="21">
        <f>'м.р. Исаклинский'!X30+'м.р. Камышлинский'!X30+'м.р. Клявлинский'!X30+'м.р. Похвистневский'!X30+'г. Похвистнево'!X30</f>
        <v>78.5</v>
      </c>
      <c r="Y30" s="21">
        <f>'м.р. Исаклинский'!Y30+'м.р. Камышлинский'!Y30+'м.р. Клявлинский'!Y30+'м.р. Похвистневский'!Y30+'г. Похвистнево'!Y30</f>
        <v>0</v>
      </c>
      <c r="Z30" s="21">
        <f>'м.р. Исаклинский'!Z30+'м.р. Камышлинский'!Z30+'м.р. Клявлинский'!Z30+'м.р. Похвистневский'!Z30+'г. Похвистнево'!Z30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Исаклинский'!P31+'м.р. Камышлинский'!P31+'м.р. Клявлинский'!P31+'м.р. Похвистневский'!P31+'г. Похвистнево'!P31</f>
        <v>38</v>
      </c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336.99999999999994</v>
      </c>
      <c r="Q21" s="25">
        <f t="shared" ref="Q21:Z21" si="0">Q22+Q24+Q27+Q28</f>
        <v>6.5000000000000009</v>
      </c>
      <c r="R21" s="25">
        <f>U21+V21+W21</f>
        <v>179024.6</v>
      </c>
      <c r="S21" s="25">
        <f t="shared" si="0"/>
        <v>21941</v>
      </c>
      <c r="T21" s="25">
        <f>X21+Y21+Z21</f>
        <v>2060.4</v>
      </c>
      <c r="U21" s="25">
        <f t="shared" si="0"/>
        <v>178549.7</v>
      </c>
      <c r="V21" s="25">
        <f t="shared" si="0"/>
        <v>0</v>
      </c>
      <c r="W21" s="25">
        <f t="shared" si="0"/>
        <v>474.9</v>
      </c>
      <c r="X21" s="25">
        <f t="shared" si="0"/>
        <v>2060.4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11.6</v>
      </c>
      <c r="Q22" s="26">
        <v>0.4</v>
      </c>
      <c r="R22" s="26">
        <v>8587.2999999999993</v>
      </c>
      <c r="S22" s="26">
        <v>620.6</v>
      </c>
      <c r="T22" s="26">
        <v>479.9</v>
      </c>
      <c r="U22" s="26">
        <v>8576.9</v>
      </c>
      <c r="V22" s="26">
        <v>0</v>
      </c>
      <c r="W22" s="26">
        <v>10.4</v>
      </c>
      <c r="X22" s="26">
        <v>479.9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6</v>
      </c>
      <c r="Q23" s="26">
        <v>0.2</v>
      </c>
      <c r="R23" s="26">
        <v>4711.1000000000004</v>
      </c>
      <c r="S23" s="26">
        <v>620.6</v>
      </c>
      <c r="T23" s="26">
        <v>291.3</v>
      </c>
      <c r="U23" s="26">
        <v>4711.1000000000004</v>
      </c>
      <c r="V23" s="26">
        <v>0</v>
      </c>
      <c r="W23" s="26">
        <v>0</v>
      </c>
      <c r="X23" s="26">
        <v>291.3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193.89999999999998</v>
      </c>
      <c r="Q24" s="26">
        <v>4.6000000000000005</v>
      </c>
      <c r="R24" s="26">
        <v>127892.40000000001</v>
      </c>
      <c r="S24" s="26">
        <v>16236.4</v>
      </c>
      <c r="T24" s="26">
        <v>1022.5</v>
      </c>
      <c r="U24" s="26">
        <v>127878.6</v>
      </c>
      <c r="V24" s="26">
        <v>0</v>
      </c>
      <c r="W24" s="26">
        <v>13.8</v>
      </c>
      <c r="X24" s="26">
        <v>1022.5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123.7</v>
      </c>
      <c r="Q25" s="26">
        <v>0</v>
      </c>
      <c r="R25" s="26">
        <v>88533.5</v>
      </c>
      <c r="S25" s="26">
        <v>10592.1</v>
      </c>
      <c r="T25" s="26">
        <v>0</v>
      </c>
      <c r="U25" s="26">
        <v>88519.7</v>
      </c>
      <c r="V25" s="26">
        <v>0</v>
      </c>
      <c r="W25" s="26">
        <v>13.8</v>
      </c>
      <c r="X25" s="26">
        <v>0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12.5</v>
      </c>
      <c r="Q26" s="26">
        <v>4.2</v>
      </c>
      <c r="R26" s="26">
        <v>6875.7</v>
      </c>
      <c r="S26" s="26">
        <v>1499.6</v>
      </c>
      <c r="T26" s="26">
        <v>920.7</v>
      </c>
      <c r="U26" s="26">
        <v>6875.7</v>
      </c>
      <c r="V26" s="26">
        <v>0</v>
      </c>
      <c r="W26" s="26">
        <v>0</v>
      </c>
      <c r="X26" s="26">
        <v>920.7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30.6</v>
      </c>
      <c r="Q27" s="26">
        <v>0.8</v>
      </c>
      <c r="R27" s="26">
        <v>8264.7000000000007</v>
      </c>
      <c r="S27" s="26">
        <v>640.1</v>
      </c>
      <c r="T27" s="26">
        <v>360.6</v>
      </c>
      <c r="U27" s="26">
        <v>8264.7000000000007</v>
      </c>
      <c r="V27" s="26">
        <v>0</v>
      </c>
      <c r="W27" s="26">
        <v>0</v>
      </c>
      <c r="X27" s="26">
        <v>360.6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100.89999999999999</v>
      </c>
      <c r="Q28" s="26">
        <v>0.7</v>
      </c>
      <c r="R28" s="26">
        <v>34280.199999999997</v>
      </c>
      <c r="S28" s="26">
        <v>4443.8999999999996</v>
      </c>
      <c r="T28" s="26">
        <v>197.4</v>
      </c>
      <c r="U28" s="26">
        <v>33829.5</v>
      </c>
      <c r="V28" s="26">
        <v>0</v>
      </c>
      <c r="W28" s="26">
        <v>450.7</v>
      </c>
      <c r="X28" s="26">
        <v>197.4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49.5</v>
      </c>
      <c r="Q29" s="26">
        <v>0</v>
      </c>
      <c r="R29" s="26">
        <v>27726.2</v>
      </c>
      <c r="S29" s="26">
        <v>1830.1</v>
      </c>
      <c r="T29" s="26">
        <v>0</v>
      </c>
      <c r="U29" s="26">
        <v>27726.2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37.1</v>
      </c>
      <c r="Q30" s="26">
        <v>0</v>
      </c>
      <c r="R30" s="26">
        <v>20210.7</v>
      </c>
      <c r="S30" s="26">
        <v>673.7</v>
      </c>
      <c r="T30" s="26">
        <v>0</v>
      </c>
      <c r="U30" s="26">
        <v>20210.7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8" workbookViewId="0">
      <selection activeCell="AA19" sqref="AA1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'г.о. Кинель'!P21+'м.р. Кинельский'!P21</f>
        <v>1831.3</v>
      </c>
      <c r="Q21" s="25">
        <f>'г.о. Кинель'!Q21+'м.р. Кинельский'!Q21</f>
        <v>89.5</v>
      </c>
      <c r="R21" s="25">
        <f>'г.о. Кинель'!R21+'м.р. Кинельский'!R21</f>
        <v>1052745.0999999999</v>
      </c>
      <c r="S21" s="25">
        <f>'г.о. Кинель'!S21+'м.р. Кинельский'!S21</f>
        <v>81773.399999999994</v>
      </c>
      <c r="T21" s="25">
        <f>'г.о. Кинель'!T21+'м.р. Кинельский'!T21</f>
        <v>28062</v>
      </c>
      <c r="U21" s="25">
        <f>'г.о. Кинель'!U21+'м.р. Кинельский'!U21</f>
        <v>1049572.5</v>
      </c>
      <c r="V21" s="25">
        <f>'г.о. Кинель'!V21+'м.р. Кинельский'!V21</f>
        <v>0</v>
      </c>
      <c r="W21" s="25">
        <f>'г.о. Кинель'!W21+'м.р. Кинельский'!W21</f>
        <v>3172.6000000000004</v>
      </c>
      <c r="X21" s="25">
        <f>'г.о. Кинель'!X21+'м.р. Кинельский'!X21</f>
        <v>27941.8</v>
      </c>
      <c r="Y21" s="25">
        <f>'г.о. Кинель'!Y21+'м.р. Кинельский'!Y21</f>
        <v>0</v>
      </c>
      <c r="Z21" s="25">
        <f>'г.о. Кинель'!Z21+'м.р. Кинельский'!Z21</f>
        <v>120.2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'г.о. Кинель'!P22+'м.р. Кинельский'!P22</f>
        <v>78.7</v>
      </c>
      <c r="Q22" s="26">
        <f>'г.о. Кинель'!Q22+'м.р. Кинельский'!Q22</f>
        <v>0</v>
      </c>
      <c r="R22" s="26">
        <f>'г.о. Кинель'!R22+'м.р. Кинельский'!R22</f>
        <v>69984.3</v>
      </c>
      <c r="S22" s="26">
        <f>'г.о. Кинель'!S22+'м.р. Кинельский'!S22</f>
        <v>4448.2999999999993</v>
      </c>
      <c r="T22" s="26">
        <f>'г.о. Кинель'!T22+'м.р. Кинельский'!T22</f>
        <v>0</v>
      </c>
      <c r="U22" s="26">
        <f>'г.о. Кинель'!U22+'м.р. Кинельский'!U22</f>
        <v>69443.600000000006</v>
      </c>
      <c r="V22" s="26">
        <f>'г.о. Кинель'!V22+'м.р. Кинельский'!V22</f>
        <v>0</v>
      </c>
      <c r="W22" s="26">
        <f>'г.о. Кинель'!W22+'м.р. Кинельский'!W22</f>
        <v>540.70000000000005</v>
      </c>
      <c r="X22" s="26">
        <f>'г.о. Кинель'!X22+'м.р. Кинельский'!X22</f>
        <v>0</v>
      </c>
      <c r="Y22" s="26">
        <f>'г.о. Кинель'!Y22+'м.р. Кинельский'!Y22</f>
        <v>0</v>
      </c>
      <c r="Z22" s="26">
        <f>'г.о. Кинель'!Z22+'м.р. Кинельский'!Z22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'г.о. Кинель'!P23+'м.р. Кинельский'!P23</f>
        <v>50.3</v>
      </c>
      <c r="Q23" s="26">
        <f>'г.о. Кинель'!Q23+'м.р. Кинельский'!Q23</f>
        <v>0</v>
      </c>
      <c r="R23" s="26">
        <f>'г.о. Кинель'!R23+'м.р. Кинельский'!R23</f>
        <v>49119.3</v>
      </c>
      <c r="S23" s="26">
        <f>'г.о. Кинель'!S23+'м.р. Кинельский'!S23</f>
        <v>3558.9</v>
      </c>
      <c r="T23" s="26">
        <f>'г.о. Кинель'!T23+'м.р. Кинельский'!T23</f>
        <v>0</v>
      </c>
      <c r="U23" s="26">
        <f>'г.о. Кинель'!U23+'м.р. Кинельский'!U23</f>
        <v>48831.4</v>
      </c>
      <c r="V23" s="26">
        <f>'г.о. Кинель'!V23+'м.р. Кинельский'!V23</f>
        <v>0</v>
      </c>
      <c r="W23" s="26">
        <f>'г.о. Кинель'!W23+'м.р. Кинельский'!W23</f>
        <v>287.89999999999998</v>
      </c>
      <c r="X23" s="26">
        <f>'г.о. Кинель'!X23+'м.р. Кинельский'!X23</f>
        <v>0</v>
      </c>
      <c r="Y23" s="26">
        <f>'г.о. Кинель'!Y23+'м.р. Кинельский'!Y23</f>
        <v>0</v>
      </c>
      <c r="Z23" s="26">
        <f>'г.о. Кинель'!Z23+'м.р. Кинельский'!Z23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'г.о. Кинель'!P24+'м.р. Кинельский'!P24</f>
        <v>1027.8</v>
      </c>
      <c r="Q24" s="26">
        <f>'г.о. Кинель'!Q24+'м.р. Кинельский'!Q24</f>
        <v>61.4</v>
      </c>
      <c r="R24" s="26">
        <f>'г.о. Кинель'!R24+'м.р. Кинельский'!R24</f>
        <v>735159.7</v>
      </c>
      <c r="S24" s="26">
        <f>'г.о. Кинель'!S24+'м.р. Кинельский'!S24</f>
        <v>46309.2</v>
      </c>
      <c r="T24" s="26">
        <f>'г.о. Кинель'!T24+'м.р. Кинельский'!T24</f>
        <v>19397.900000000001</v>
      </c>
      <c r="U24" s="26">
        <f>'г.о. Кинель'!U24+'м.р. Кинельский'!U24</f>
        <v>732887.7</v>
      </c>
      <c r="V24" s="26">
        <f>'г.о. Кинель'!V24+'м.р. Кинельский'!V24</f>
        <v>0</v>
      </c>
      <c r="W24" s="26">
        <f>'г.о. Кинель'!W24+'м.р. Кинельский'!W24</f>
        <v>2272</v>
      </c>
      <c r="X24" s="26">
        <f>'г.о. Кинель'!X24+'м.р. Кинельский'!X24</f>
        <v>19277.699999999997</v>
      </c>
      <c r="Y24" s="26">
        <f>'г.о. Кинель'!Y24+'м.р. Кинельский'!Y24</f>
        <v>0</v>
      </c>
      <c r="Z24" s="26">
        <f>'г.о. Кинель'!Z24+'м.р. Кинельский'!Z24</f>
        <v>120.2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'г.о. Кинель'!P25+'м.р. Кинельский'!P25</f>
        <v>584.40000000000009</v>
      </c>
      <c r="Q25" s="26">
        <f>'г.о. Кинель'!Q25+'м.р. Кинельский'!Q25</f>
        <v>7.8000000000000007</v>
      </c>
      <c r="R25" s="26">
        <f>'г.о. Кинель'!R25+'м.р. Кинельский'!R25</f>
        <v>445659</v>
      </c>
      <c r="S25" s="26">
        <f>'г.о. Кинель'!S25+'м.р. Кинельский'!S25</f>
        <v>15913.099999999999</v>
      </c>
      <c r="T25" s="26">
        <f>'г.о. Кинель'!T25+'м.р. Кинельский'!T25</f>
        <v>3291.3999999999996</v>
      </c>
      <c r="U25" s="26">
        <f>'г.о. Кинель'!U25+'м.р. Кинельский'!U25</f>
        <v>443505.4</v>
      </c>
      <c r="V25" s="26">
        <f>'г.о. Кинель'!V25+'м.р. Кинельский'!V25</f>
        <v>0</v>
      </c>
      <c r="W25" s="26">
        <f>'г.о. Кинель'!W25+'м.р. Кинельский'!W25</f>
        <v>2153.6</v>
      </c>
      <c r="X25" s="26">
        <f>'г.о. Кинель'!X25+'м.р. Кинельский'!X25</f>
        <v>3227</v>
      </c>
      <c r="Y25" s="26">
        <f>'г.о. Кинель'!Y25+'м.р. Кинельский'!Y25</f>
        <v>0</v>
      </c>
      <c r="Z25" s="26">
        <f>'г.о. Кинель'!Z25+'м.р. Кинельский'!Z25</f>
        <v>64.400000000000006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'г.о. Кинель'!P26+'м.р. Кинельский'!P26</f>
        <v>83.199999999999989</v>
      </c>
      <c r="Q26" s="26">
        <f>'г.о. Кинель'!Q26+'м.р. Кинельский'!Q26</f>
        <v>45.8</v>
      </c>
      <c r="R26" s="26">
        <f>'г.о. Кинель'!R26+'м.р. Кинельский'!R26</f>
        <v>53538</v>
      </c>
      <c r="S26" s="26">
        <f>'г.о. Кинель'!S26+'м.р. Кинельский'!S26</f>
        <v>1486</v>
      </c>
      <c r="T26" s="26">
        <f>'г.о. Кинель'!T26+'м.р. Кинельский'!T26</f>
        <v>12889.8</v>
      </c>
      <c r="U26" s="26">
        <f>'г.о. Кинель'!U26+'м.р. Кинельский'!U26</f>
        <v>53538</v>
      </c>
      <c r="V26" s="26">
        <f>'г.о. Кинель'!V26+'м.р. Кинельский'!V26</f>
        <v>0</v>
      </c>
      <c r="W26" s="26">
        <f>'г.о. Кинель'!W26+'м.р. Кинельский'!W26</f>
        <v>0</v>
      </c>
      <c r="X26" s="26">
        <f>'г.о. Кинель'!X26+'м.р. Кинельский'!X26</f>
        <v>12889.8</v>
      </c>
      <c r="Y26" s="26">
        <f>'г.о. Кинель'!Y26+'м.р. Кинельский'!Y26</f>
        <v>0</v>
      </c>
      <c r="Z26" s="26">
        <f>'г.о. Кинель'!Z26+'м.р. Кинельский'!Z26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'г.о. Кинель'!P27+'м.р. Кинельский'!P27</f>
        <v>333.8</v>
      </c>
      <c r="Q27" s="26">
        <f>'г.о. Кинель'!Q27+'м.р. Кинельский'!Q27</f>
        <v>11.7</v>
      </c>
      <c r="R27" s="26">
        <f>'г.о. Кинель'!R27+'м.р. Кинельский'!R27</f>
        <v>120248.4</v>
      </c>
      <c r="S27" s="26">
        <f>'г.о. Кинель'!S27+'м.р. Кинельский'!S27</f>
        <v>16724.599999999999</v>
      </c>
      <c r="T27" s="26">
        <f>'г.о. Кинель'!T27+'м.р. Кинельский'!T27</f>
        <v>4614.7</v>
      </c>
      <c r="U27" s="26">
        <f>'г.о. Кинель'!U27+'м.р. Кинельский'!U27</f>
        <v>120039.7</v>
      </c>
      <c r="V27" s="26">
        <f>'г.о. Кинель'!V27+'м.р. Кинельский'!V27</f>
        <v>0</v>
      </c>
      <c r="W27" s="26">
        <f>'г.о. Кинель'!W27+'м.р. Кинельский'!W27</f>
        <v>208.70000000000002</v>
      </c>
      <c r="X27" s="26">
        <f>'г.о. Кинель'!X27+'м.р. Кинельский'!X27</f>
        <v>4614.7</v>
      </c>
      <c r="Y27" s="26">
        <f>'г.о. Кинель'!Y27+'м.р. Кинельский'!Y27</f>
        <v>0</v>
      </c>
      <c r="Z27" s="26">
        <f>'г.о. Кинель'!Z27+'м.р. Кинельский'!Z27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'г.о. Кинель'!P28+'м.р. Кинельский'!P28</f>
        <v>391</v>
      </c>
      <c r="Q28" s="26">
        <f>'г.о. Кинель'!Q28+'м.р. Кинельский'!Q28</f>
        <v>16.399999999999999</v>
      </c>
      <c r="R28" s="26">
        <f>'г.о. Кинель'!R28+'м.р. Кинельский'!R28</f>
        <v>127352.7</v>
      </c>
      <c r="S28" s="26">
        <f>'г.о. Кинель'!S28+'м.р. Кинельский'!S28</f>
        <v>14291.3</v>
      </c>
      <c r="T28" s="26">
        <f>'г.о. Кинель'!T28+'м.р. Кинельский'!T28</f>
        <v>4049.3999999999996</v>
      </c>
      <c r="U28" s="26">
        <f>'г.о. Кинель'!U28+'м.р. Кинельский'!U28</f>
        <v>127201.5</v>
      </c>
      <c r="V28" s="26">
        <f>'г.о. Кинель'!V28+'м.р. Кинельский'!V28</f>
        <v>0</v>
      </c>
      <c r="W28" s="26">
        <f>'г.о. Кинель'!W28+'м.р. Кинельский'!W28</f>
        <v>151.20000000000002</v>
      </c>
      <c r="X28" s="26">
        <f>'г.о. Кинель'!X28+'м.р. Кинельский'!X28</f>
        <v>4049.3999999999996</v>
      </c>
      <c r="Y28" s="26">
        <f>'г.о. Кинель'!Y28+'м.р. Кинельский'!Y28</f>
        <v>0</v>
      </c>
      <c r="Z28" s="26">
        <f>'г.о. Кинель'!Z28+'м.р. Кинельский'!Z28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'г.о. Кинель'!P29+'м.р. Кинельский'!P29</f>
        <v>340.1</v>
      </c>
      <c r="Q29" s="26">
        <f>'г.о. Кинель'!Q29+'м.р. Кинельский'!Q29</f>
        <v>3.7</v>
      </c>
      <c r="R29" s="26">
        <f>'г.о. Кинель'!R29+'м.р. Кинельский'!R29</f>
        <v>220823.6</v>
      </c>
      <c r="S29" s="26">
        <f>'г.о. Кинель'!S29+'м.р. Кинельский'!S29</f>
        <v>21257.5</v>
      </c>
      <c r="T29" s="26">
        <f>'г.о. Кинель'!T29+'м.р. Кинельский'!T29</f>
        <v>1691.6</v>
      </c>
      <c r="U29" s="26">
        <f>'г.о. Кинель'!U29+'м.р. Кинельский'!U29</f>
        <v>220705.19999999998</v>
      </c>
      <c r="V29" s="26">
        <f>'г.о. Кинель'!V29+'м.р. Кинельский'!V29</f>
        <v>0</v>
      </c>
      <c r="W29" s="26">
        <f>'г.о. Кинель'!W29+'м.р. Кинельский'!W29</f>
        <v>118.4</v>
      </c>
      <c r="X29" s="26">
        <f>'г.о. Кинель'!X29+'м.р. Кинельский'!X29</f>
        <v>1635.8</v>
      </c>
      <c r="Y29" s="26">
        <f>'г.о. Кинель'!Y29+'м.р. Кинельский'!Y29</f>
        <v>0</v>
      </c>
      <c r="Z29" s="26">
        <f>'г.о. Кинель'!Z29+'м.р. Кинельский'!Z29</f>
        <v>55.8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'г.о. Кинель'!P30+'м.р. Кинельский'!P30</f>
        <v>237.7</v>
      </c>
      <c r="Q30" s="26">
        <f>'г.о. Кинель'!Q30+'м.р. Кинельский'!Q30</f>
        <v>0</v>
      </c>
      <c r="R30" s="26">
        <f>'г.о. Кинель'!R30+'м.р. Кинельский'!R30</f>
        <v>150566.9</v>
      </c>
      <c r="S30" s="26">
        <f>'г.о. Кинель'!S30+'м.р. Кинельский'!S30</f>
        <v>10998.7</v>
      </c>
      <c r="T30" s="26">
        <f>'г.о. Кинель'!T30+'м.р. Кинельский'!T30</f>
        <v>0</v>
      </c>
      <c r="U30" s="26">
        <f>'г.о. Кинель'!U30+'м.р. Кинельский'!U30</f>
        <v>150552.5</v>
      </c>
      <c r="V30" s="26">
        <f>'г.о. Кинель'!V30+'м.р. Кинельский'!V30</f>
        <v>0</v>
      </c>
      <c r="W30" s="26">
        <f>'г.о. Кинель'!W30+'м.р. Кинельский'!W30</f>
        <v>14.4</v>
      </c>
      <c r="X30" s="26">
        <f>'г.о. Кинель'!X30+'м.р. Кинельский'!X30</f>
        <v>0</v>
      </c>
      <c r="Y30" s="26">
        <f>'г.о. Кинель'!Y30+'м.р. Кинельский'!Y30</f>
        <v>0</v>
      </c>
      <c r="Z30" s="26">
        <f>'г.о. Кинель'!Z30+'м.р. Кинельский'!Z30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f>'г.о. Кинель'!P31+'м.р. Кинельский'!P31</f>
        <v>29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307.89999999999998</v>
      </c>
      <c r="Q21" s="25">
        <f t="shared" ref="Q21:Z21" si="0">Q22+Q24+Q27+Q28</f>
        <v>3</v>
      </c>
      <c r="R21" s="25">
        <f>U21+V21+W21</f>
        <v>160646</v>
      </c>
      <c r="S21" s="25">
        <f t="shared" si="0"/>
        <v>4836.6000000000004</v>
      </c>
      <c r="T21" s="25">
        <f>X21+Y21+Z21</f>
        <v>1056</v>
      </c>
      <c r="U21" s="25">
        <f t="shared" si="0"/>
        <v>160646</v>
      </c>
      <c r="V21" s="25">
        <f t="shared" si="0"/>
        <v>0</v>
      </c>
      <c r="W21" s="25">
        <f t="shared" si="0"/>
        <v>0</v>
      </c>
      <c r="X21" s="25">
        <f t="shared" si="0"/>
        <v>1056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11.9</v>
      </c>
      <c r="Q22" s="26">
        <v>0</v>
      </c>
      <c r="R22" s="26">
        <v>9627.7999999999993</v>
      </c>
      <c r="S22" s="26">
        <v>963.5</v>
      </c>
      <c r="T22" s="26">
        <v>0</v>
      </c>
      <c r="U22" s="26">
        <v>9627.7999999999993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8</v>
      </c>
      <c r="Q23" s="26">
        <v>0</v>
      </c>
      <c r="R23" s="26">
        <v>6668.6</v>
      </c>
      <c r="S23" s="26">
        <v>814.6</v>
      </c>
      <c r="T23" s="26">
        <v>0</v>
      </c>
      <c r="U23" s="26">
        <v>6668.6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160.5</v>
      </c>
      <c r="Q24" s="26">
        <v>1.8</v>
      </c>
      <c r="R24" s="26">
        <v>105960.29999999999</v>
      </c>
      <c r="S24" s="26">
        <v>3171</v>
      </c>
      <c r="T24" s="26">
        <v>604.4</v>
      </c>
      <c r="U24" s="26">
        <v>105960.29999999999</v>
      </c>
      <c r="V24" s="26">
        <v>0</v>
      </c>
      <c r="W24" s="26">
        <v>0</v>
      </c>
      <c r="X24" s="26">
        <v>604.4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97.1</v>
      </c>
      <c r="Q25" s="26">
        <v>0.7</v>
      </c>
      <c r="R25" s="26">
        <v>69294.600000000006</v>
      </c>
      <c r="S25" s="26">
        <v>855.90000000000009</v>
      </c>
      <c r="T25" s="26">
        <v>219</v>
      </c>
      <c r="U25" s="26">
        <v>69294.600000000006</v>
      </c>
      <c r="V25" s="26">
        <v>0</v>
      </c>
      <c r="W25" s="26">
        <v>0</v>
      </c>
      <c r="X25" s="26">
        <v>219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15</v>
      </c>
      <c r="Q26" s="26">
        <v>1.1000000000000001</v>
      </c>
      <c r="R26" s="26">
        <v>9815.7000000000007</v>
      </c>
      <c r="S26" s="26">
        <v>1566</v>
      </c>
      <c r="T26" s="26">
        <v>385.4</v>
      </c>
      <c r="U26" s="26">
        <v>9815.7000000000007</v>
      </c>
      <c r="V26" s="26">
        <v>0</v>
      </c>
      <c r="W26" s="26">
        <v>0</v>
      </c>
      <c r="X26" s="26">
        <v>385.4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28.1</v>
      </c>
      <c r="Q27" s="26">
        <v>0</v>
      </c>
      <c r="R27" s="26">
        <v>7530.4000000000005</v>
      </c>
      <c r="S27" s="26">
        <v>437.1</v>
      </c>
      <c r="T27" s="26">
        <v>0</v>
      </c>
      <c r="U27" s="26">
        <v>7530.4000000000005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107.4</v>
      </c>
      <c r="Q28" s="26">
        <v>1.2</v>
      </c>
      <c r="R28" s="26">
        <v>37527.5</v>
      </c>
      <c r="S28" s="26">
        <v>265</v>
      </c>
      <c r="T28" s="26">
        <v>451.6</v>
      </c>
      <c r="U28" s="26">
        <v>37527.5</v>
      </c>
      <c r="V28" s="26">
        <v>0</v>
      </c>
      <c r="W28" s="26">
        <v>0</v>
      </c>
      <c r="X28" s="26">
        <v>451.6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35.299999999999997</v>
      </c>
      <c r="Q29" s="26">
        <v>0</v>
      </c>
      <c r="R29" s="26">
        <v>20773.3</v>
      </c>
      <c r="S29" s="26">
        <v>167.2</v>
      </c>
      <c r="T29" s="26">
        <v>0</v>
      </c>
      <c r="U29" s="26">
        <v>20773.3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30.3</v>
      </c>
      <c r="Q30" s="26">
        <v>0</v>
      </c>
      <c r="R30" s="26">
        <v>17632.599999999999</v>
      </c>
      <c r="S30" s="26">
        <v>167.2</v>
      </c>
      <c r="T30" s="26">
        <v>0</v>
      </c>
      <c r="U30" s="26">
        <v>17632.599999999999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5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383.7</v>
      </c>
      <c r="Q21" s="25">
        <f t="shared" ref="Q21:Z21" si="0">Q22+Q24+Q27+Q28</f>
        <v>3.8000000000000003</v>
      </c>
      <c r="R21" s="25">
        <f>U21+V21+W21</f>
        <v>182615.3</v>
      </c>
      <c r="S21" s="25">
        <f t="shared" si="0"/>
        <v>5726.6</v>
      </c>
      <c r="T21" s="25">
        <f>X21+Y21+Z21</f>
        <v>1008.2</v>
      </c>
      <c r="U21" s="25">
        <f t="shared" si="0"/>
        <v>181914</v>
      </c>
      <c r="V21" s="25">
        <f t="shared" si="0"/>
        <v>0</v>
      </c>
      <c r="W21" s="25">
        <f t="shared" si="0"/>
        <v>701.3</v>
      </c>
      <c r="X21" s="25">
        <f t="shared" si="0"/>
        <v>1008.2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14.600000000000001</v>
      </c>
      <c r="Q22" s="26">
        <v>0</v>
      </c>
      <c r="R22" s="26">
        <v>14268</v>
      </c>
      <c r="S22" s="26">
        <v>2126.3000000000002</v>
      </c>
      <c r="T22" s="26">
        <v>0</v>
      </c>
      <c r="U22" s="26">
        <v>14268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8.8000000000000007</v>
      </c>
      <c r="Q23" s="26">
        <v>0</v>
      </c>
      <c r="R23" s="26">
        <v>9586.2999999999993</v>
      </c>
      <c r="S23" s="26">
        <v>1512.9</v>
      </c>
      <c r="T23" s="26">
        <v>0</v>
      </c>
      <c r="U23" s="26">
        <v>9586.2999999999993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180.9</v>
      </c>
      <c r="Q24" s="26">
        <v>2.2000000000000002</v>
      </c>
      <c r="R24" s="26">
        <v>111907.09999999999</v>
      </c>
      <c r="S24" s="26">
        <v>2858.7999999999997</v>
      </c>
      <c r="T24" s="26">
        <v>561.70000000000005</v>
      </c>
      <c r="U24" s="26">
        <v>111893.7</v>
      </c>
      <c r="V24" s="26">
        <v>0</v>
      </c>
      <c r="W24" s="26">
        <v>13.4</v>
      </c>
      <c r="X24" s="26">
        <v>561.70000000000005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112.7</v>
      </c>
      <c r="Q25" s="26">
        <v>0.5</v>
      </c>
      <c r="R25" s="26">
        <v>77195.5</v>
      </c>
      <c r="S25" s="26">
        <v>1635.3000000000002</v>
      </c>
      <c r="T25" s="26">
        <v>221.6</v>
      </c>
      <c r="U25" s="26">
        <v>77195.5</v>
      </c>
      <c r="V25" s="26">
        <v>0</v>
      </c>
      <c r="W25" s="26">
        <v>0</v>
      </c>
      <c r="X25" s="26">
        <v>221.6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16.3</v>
      </c>
      <c r="Q26" s="26">
        <v>1.7</v>
      </c>
      <c r="R26" s="26">
        <v>9928.7000000000007</v>
      </c>
      <c r="S26" s="26">
        <v>755.7</v>
      </c>
      <c r="T26" s="26">
        <v>340.1</v>
      </c>
      <c r="U26" s="26">
        <v>9928.7000000000007</v>
      </c>
      <c r="V26" s="26">
        <v>0</v>
      </c>
      <c r="W26" s="26">
        <v>0</v>
      </c>
      <c r="X26" s="26">
        <v>340.1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32</v>
      </c>
      <c r="Q27" s="26">
        <v>0.4</v>
      </c>
      <c r="R27" s="26">
        <v>9369.9</v>
      </c>
      <c r="S27" s="26">
        <v>28.8</v>
      </c>
      <c r="T27" s="26">
        <v>115.4</v>
      </c>
      <c r="U27" s="26">
        <v>9369.9</v>
      </c>
      <c r="V27" s="26">
        <v>0</v>
      </c>
      <c r="W27" s="26">
        <v>0</v>
      </c>
      <c r="X27" s="26">
        <v>115.4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156.19999999999999</v>
      </c>
      <c r="Q28" s="26">
        <v>1.2000000000000002</v>
      </c>
      <c r="R28" s="26">
        <v>47070.299999999996</v>
      </c>
      <c r="S28" s="26">
        <v>712.69999999999993</v>
      </c>
      <c r="T28" s="26">
        <v>331.1</v>
      </c>
      <c r="U28" s="26">
        <v>46382.400000000001</v>
      </c>
      <c r="V28" s="26">
        <v>0</v>
      </c>
      <c r="W28" s="26">
        <v>687.9</v>
      </c>
      <c r="X28" s="26">
        <v>331.1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43.8</v>
      </c>
      <c r="Q29" s="26">
        <v>0</v>
      </c>
      <c r="R29" s="26">
        <v>21713.100000000002</v>
      </c>
      <c r="S29" s="26">
        <v>63.9</v>
      </c>
      <c r="T29" s="26">
        <v>0</v>
      </c>
      <c r="U29" s="26">
        <v>21713.100000000002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37.4</v>
      </c>
      <c r="Q30" s="26">
        <v>0</v>
      </c>
      <c r="R30" s="26">
        <v>17064</v>
      </c>
      <c r="S30" s="26">
        <v>63.9</v>
      </c>
      <c r="T30" s="26">
        <v>0</v>
      </c>
      <c r="U30" s="26">
        <v>17064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4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709.8</v>
      </c>
      <c r="Q21" s="25">
        <f t="shared" ref="Q21:Z21" si="0">Q22+Q24+Q27+Q28</f>
        <v>34.299999999999997</v>
      </c>
      <c r="R21" s="25">
        <f>U21+V21+W21</f>
        <v>381904.6</v>
      </c>
      <c r="S21" s="25">
        <f t="shared" si="0"/>
        <v>32232</v>
      </c>
      <c r="T21" s="25">
        <f>X21+Y21+Z21</f>
        <v>11457.9</v>
      </c>
      <c r="U21" s="25">
        <f t="shared" si="0"/>
        <v>381871.8</v>
      </c>
      <c r="V21" s="25">
        <f t="shared" si="0"/>
        <v>0</v>
      </c>
      <c r="W21" s="25">
        <f t="shared" si="0"/>
        <v>32.799999999999997</v>
      </c>
      <c r="X21" s="25">
        <f t="shared" si="0"/>
        <v>11457.9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34.9</v>
      </c>
      <c r="Q22" s="26">
        <v>0.7</v>
      </c>
      <c r="R22" s="26">
        <v>29087.100000000002</v>
      </c>
      <c r="S22" s="26">
        <v>2888.1</v>
      </c>
      <c r="T22" s="26">
        <v>416.5</v>
      </c>
      <c r="U22" s="26">
        <v>29085.4</v>
      </c>
      <c r="V22" s="26">
        <v>0</v>
      </c>
      <c r="W22" s="26">
        <v>1.7</v>
      </c>
      <c r="X22" s="26">
        <v>416.5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18.8</v>
      </c>
      <c r="Q23" s="26">
        <v>0</v>
      </c>
      <c r="R23" s="26">
        <v>17741</v>
      </c>
      <c r="S23" s="26">
        <v>2733.8999999999996</v>
      </c>
      <c r="T23" s="26">
        <v>0</v>
      </c>
      <c r="U23" s="26">
        <v>17741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360.70000000000005</v>
      </c>
      <c r="Q24" s="26">
        <v>27</v>
      </c>
      <c r="R24" s="26">
        <v>253053.99999999997</v>
      </c>
      <c r="S24" s="26">
        <v>23023.399999999998</v>
      </c>
      <c r="T24" s="26">
        <v>8971.5</v>
      </c>
      <c r="U24" s="26">
        <v>253034.8</v>
      </c>
      <c r="V24" s="26">
        <v>0</v>
      </c>
      <c r="W24" s="26">
        <v>19.2</v>
      </c>
      <c r="X24" s="26">
        <v>8971.5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236.10000000000005</v>
      </c>
      <c r="Q25" s="26">
        <v>6.2999999999999989</v>
      </c>
      <c r="R25" s="26">
        <v>177315.90000000002</v>
      </c>
      <c r="S25" s="26">
        <v>12182.400000000001</v>
      </c>
      <c r="T25" s="26">
        <v>1640.6</v>
      </c>
      <c r="U25" s="26">
        <v>177315.90000000002</v>
      </c>
      <c r="V25" s="26">
        <v>0</v>
      </c>
      <c r="W25" s="26">
        <v>0</v>
      </c>
      <c r="X25" s="26">
        <v>1640.6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18.7</v>
      </c>
      <c r="Q26" s="26">
        <v>18.3</v>
      </c>
      <c r="R26" s="26">
        <v>13112.8</v>
      </c>
      <c r="S26" s="26">
        <v>2371.5</v>
      </c>
      <c r="T26" s="26">
        <v>6652.7</v>
      </c>
      <c r="U26" s="26">
        <v>13112.8</v>
      </c>
      <c r="V26" s="26">
        <v>0</v>
      </c>
      <c r="W26" s="26">
        <v>0</v>
      </c>
      <c r="X26" s="26">
        <v>6652.7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60.9</v>
      </c>
      <c r="Q27" s="26">
        <v>0.5</v>
      </c>
      <c r="R27" s="26">
        <v>17606.3</v>
      </c>
      <c r="S27" s="26">
        <v>1697.9</v>
      </c>
      <c r="T27" s="26">
        <v>419.5</v>
      </c>
      <c r="U27" s="26">
        <v>17606.3</v>
      </c>
      <c r="V27" s="26">
        <v>0</v>
      </c>
      <c r="W27" s="26">
        <v>0</v>
      </c>
      <c r="X27" s="26">
        <v>419.5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253.29999999999998</v>
      </c>
      <c r="Q28" s="26">
        <v>6.1</v>
      </c>
      <c r="R28" s="26">
        <v>82157.2</v>
      </c>
      <c r="S28" s="26">
        <v>4622.6000000000004</v>
      </c>
      <c r="T28" s="26">
        <v>1650.3999999999999</v>
      </c>
      <c r="U28" s="26">
        <v>82145.3</v>
      </c>
      <c r="V28" s="26">
        <v>0</v>
      </c>
      <c r="W28" s="26">
        <v>11.9</v>
      </c>
      <c r="X28" s="26">
        <v>1650.3999999999999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73.399999999999977</v>
      </c>
      <c r="Q29" s="26">
        <v>0</v>
      </c>
      <c r="R29" s="26">
        <v>44518.099999999991</v>
      </c>
      <c r="S29" s="26">
        <v>2953.8999999999996</v>
      </c>
      <c r="T29" s="26">
        <v>0</v>
      </c>
      <c r="U29" s="26">
        <v>44518.099999999991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64</v>
      </c>
      <c r="Q30" s="26">
        <v>0</v>
      </c>
      <c r="R30" s="26">
        <v>37215.499999999993</v>
      </c>
      <c r="S30" s="26">
        <v>2186.4</v>
      </c>
      <c r="T30" s="26">
        <v>0</v>
      </c>
      <c r="U30" s="26">
        <v>37215.499999999993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17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647.1</v>
      </c>
      <c r="Q21" s="25">
        <f t="shared" ref="Q21:Z21" si="0">Q22+Q24+Q27+Q28</f>
        <v>22</v>
      </c>
      <c r="R21" s="25">
        <f>U21+V21+W21</f>
        <v>329822.2</v>
      </c>
      <c r="S21" s="25">
        <f t="shared" si="0"/>
        <v>20563.7</v>
      </c>
      <c r="T21" s="25">
        <f>X21+Y21+Z21</f>
        <v>6573.7</v>
      </c>
      <c r="U21" s="25">
        <f t="shared" si="0"/>
        <v>328443</v>
      </c>
      <c r="V21" s="25">
        <f t="shared" si="0"/>
        <v>0</v>
      </c>
      <c r="W21" s="25">
        <f t="shared" si="0"/>
        <v>1379.2</v>
      </c>
      <c r="X21" s="25">
        <f t="shared" si="0"/>
        <v>6573.7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19</v>
      </c>
      <c r="Q22" s="26">
        <v>0.3</v>
      </c>
      <c r="R22" s="26">
        <v>17694.8</v>
      </c>
      <c r="S22" s="26">
        <v>1253.7999999999997</v>
      </c>
      <c r="T22" s="26">
        <v>165.1</v>
      </c>
      <c r="U22" s="26">
        <v>17487.099999999999</v>
      </c>
      <c r="V22" s="26">
        <v>0</v>
      </c>
      <c r="W22" s="26">
        <v>207.7</v>
      </c>
      <c r="X22" s="26">
        <v>165.1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11.4</v>
      </c>
      <c r="Q23" s="26">
        <v>0</v>
      </c>
      <c r="R23" s="26">
        <v>10697.6</v>
      </c>
      <c r="S23" s="26">
        <v>871.50000000000011</v>
      </c>
      <c r="T23" s="26">
        <v>0</v>
      </c>
      <c r="U23" s="26">
        <v>10573.5</v>
      </c>
      <c r="V23" s="26">
        <v>0</v>
      </c>
      <c r="W23" s="26">
        <v>124.1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349.8</v>
      </c>
      <c r="Q24" s="26">
        <v>12.999999999999998</v>
      </c>
      <c r="R24" s="26">
        <v>223884.1</v>
      </c>
      <c r="S24" s="26">
        <v>14230.6</v>
      </c>
      <c r="T24" s="26">
        <v>3866.1</v>
      </c>
      <c r="U24" s="26">
        <v>222815.30000000002</v>
      </c>
      <c r="V24" s="26">
        <v>0</v>
      </c>
      <c r="W24" s="26">
        <v>1068.8</v>
      </c>
      <c r="X24" s="26">
        <v>3866.1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141.4</v>
      </c>
      <c r="Q25" s="26">
        <v>1.3</v>
      </c>
      <c r="R25" s="26">
        <v>99530.5</v>
      </c>
      <c r="S25" s="26">
        <v>4301.7</v>
      </c>
      <c r="T25" s="26">
        <v>376.90000000000003</v>
      </c>
      <c r="U25" s="26">
        <v>98833.1</v>
      </c>
      <c r="V25" s="26">
        <v>0</v>
      </c>
      <c r="W25" s="26">
        <v>697.40000000000009</v>
      </c>
      <c r="X25" s="26">
        <v>376.90000000000003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28.6</v>
      </c>
      <c r="Q26" s="26">
        <v>7.6</v>
      </c>
      <c r="R26" s="26">
        <v>16941</v>
      </c>
      <c r="S26" s="26">
        <v>806.40000000000009</v>
      </c>
      <c r="T26" s="26">
        <v>1962.8</v>
      </c>
      <c r="U26" s="26">
        <v>16923.7</v>
      </c>
      <c r="V26" s="26">
        <v>0</v>
      </c>
      <c r="W26" s="26">
        <v>17.3</v>
      </c>
      <c r="X26" s="26">
        <v>1962.8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90.5</v>
      </c>
      <c r="Q27" s="26">
        <v>1.6</v>
      </c>
      <c r="R27" s="26">
        <v>29994.799999999999</v>
      </c>
      <c r="S27" s="26">
        <v>1119.4000000000001</v>
      </c>
      <c r="T27" s="26">
        <v>508.2</v>
      </c>
      <c r="U27" s="26">
        <v>29978.3</v>
      </c>
      <c r="V27" s="26">
        <v>0</v>
      </c>
      <c r="W27" s="26">
        <v>16.5</v>
      </c>
      <c r="X27" s="26">
        <v>508.2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187.8</v>
      </c>
      <c r="Q28" s="26">
        <v>7.1</v>
      </c>
      <c r="R28" s="26">
        <v>58248.5</v>
      </c>
      <c r="S28" s="26">
        <v>3959.9</v>
      </c>
      <c r="T28" s="26">
        <v>2034.3000000000002</v>
      </c>
      <c r="U28" s="26">
        <v>58162.299999999996</v>
      </c>
      <c r="V28" s="26">
        <v>0</v>
      </c>
      <c r="W28" s="26">
        <v>86.2</v>
      </c>
      <c r="X28" s="26">
        <v>2034.3000000000002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171.70000000000002</v>
      </c>
      <c r="Q29" s="26">
        <v>2.9000000000000004</v>
      </c>
      <c r="R29" s="26">
        <v>103378.20000000001</v>
      </c>
      <c r="S29" s="26">
        <v>7593.8</v>
      </c>
      <c r="T29" s="26">
        <v>1073.5</v>
      </c>
      <c r="U29" s="26">
        <v>103044.20000000001</v>
      </c>
      <c r="V29" s="26">
        <v>0</v>
      </c>
      <c r="W29" s="26">
        <v>334</v>
      </c>
      <c r="X29" s="26">
        <v>1073.5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132.30000000000001</v>
      </c>
      <c r="Q30" s="26">
        <v>0.2</v>
      </c>
      <c r="R30" s="26">
        <v>74838.2</v>
      </c>
      <c r="S30" s="26">
        <v>4291</v>
      </c>
      <c r="T30" s="26">
        <v>78.5</v>
      </c>
      <c r="U30" s="26">
        <v>74719.399999999994</v>
      </c>
      <c r="V30" s="26">
        <v>0</v>
      </c>
      <c r="W30" s="26">
        <v>118.8</v>
      </c>
      <c r="X30" s="26">
        <v>78.5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Елховский'!P21+'м.р. Кошкинский'!P21+'м.р. Красноярский'!P21</f>
        <v>1920.6</v>
      </c>
      <c r="Q21" s="25">
        <f>'м.р. Елховский'!Q21+'м.р. Кошкинский'!Q21+'м.р. Красноярский'!Q21</f>
        <v>132.69999999999999</v>
      </c>
      <c r="R21" s="25">
        <f>'м.р. Елховский'!R21+'м.р. Кошкинский'!R21+'м.р. Красноярский'!R21</f>
        <v>1119211.2999999998</v>
      </c>
      <c r="S21" s="25">
        <f>'м.р. Елховский'!S21+'м.р. Кошкинский'!S21+'м.р. Красноярский'!S21</f>
        <v>42653.3</v>
      </c>
      <c r="T21" s="25">
        <f>'м.р. Елховский'!T21+'м.р. Кошкинский'!T21+'м.р. Красноярский'!T21</f>
        <v>44937.7</v>
      </c>
      <c r="U21" s="25">
        <f>'м.р. Елховский'!U21+'м.р. Кошкинский'!U21+'м.р. Красноярский'!U21</f>
        <v>1116842.2999999998</v>
      </c>
      <c r="V21" s="25">
        <f>'м.р. Елховский'!V21+'м.р. Кошкинский'!V21+'м.р. Красноярский'!V21</f>
        <v>0</v>
      </c>
      <c r="W21" s="25">
        <f>'м.р. Елховский'!W21+'м.р. Кошкинский'!W21+'м.р. Красноярский'!W21</f>
        <v>2369</v>
      </c>
      <c r="X21" s="25">
        <f>'м.р. Елховский'!X21+'м.р. Кошкинский'!X21+'м.р. Красноярский'!X21</f>
        <v>44674.6</v>
      </c>
      <c r="Y21" s="25">
        <f>'м.р. Елховский'!Y21+'м.р. Кошкинский'!Y21+'м.р. Красноярский'!Y21</f>
        <v>0</v>
      </c>
      <c r="Z21" s="25">
        <f>'м.р. Елховский'!Z21+'м.р. Кошкинский'!Z21+'м.р. Красноярский'!Z21</f>
        <v>263.10000000000002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Елховский'!P22+'м.р. Кошкинский'!P22+'м.р. Красноярский'!P22</f>
        <v>95.9</v>
      </c>
      <c r="Q22" s="26">
        <f>'м.р. Елховский'!Q22+'м.р. Кошкинский'!Q22+'м.р. Красноярский'!Q22</f>
        <v>5.8</v>
      </c>
      <c r="R22" s="26">
        <f>'м.р. Елховский'!R22+'м.р. Кошкинский'!R22+'м.р. Красноярский'!R22</f>
        <v>75583.299999999988</v>
      </c>
      <c r="S22" s="26">
        <f>'м.р. Елховский'!S22+'м.р. Кошкинский'!S22+'м.р. Красноярский'!S22</f>
        <v>6120</v>
      </c>
      <c r="T22" s="26">
        <f>'м.р. Елховский'!T22+'м.р. Кошкинский'!T22+'м.р. Красноярский'!T22</f>
        <v>3974.8999999999996</v>
      </c>
      <c r="U22" s="26">
        <f>'м.р. Елховский'!U22+'м.р. Кошкинский'!U22+'м.р. Красноярский'!U22</f>
        <v>75375.199999999997</v>
      </c>
      <c r="V22" s="26">
        <f>'м.р. Елховский'!V22+'м.р. Кошкинский'!V22+'м.р. Красноярский'!V22</f>
        <v>0</v>
      </c>
      <c r="W22" s="26">
        <f>'м.р. Елховский'!W22+'м.р. Кошкинский'!W22+'м.р. Красноярский'!W22</f>
        <v>208.1</v>
      </c>
      <c r="X22" s="26">
        <f>'м.р. Елховский'!X22+'м.р. Кошкинский'!X22+'м.р. Красноярский'!X22</f>
        <v>3974.8999999999996</v>
      </c>
      <c r="Y22" s="26">
        <f>'м.р. Елховский'!Y22+'м.р. Кошкинский'!Y22+'м.р. Красноярский'!Y22</f>
        <v>0</v>
      </c>
      <c r="Z22" s="26">
        <f>'м.р. Елховский'!Z22+'м.р. Кошкинский'!Z22+'м.р. Красноярский'!Z22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Елховский'!P23+'м.р. Кошкинский'!P23+'м.р. Красноярский'!P23</f>
        <v>53.400000000000006</v>
      </c>
      <c r="Q23" s="26">
        <f>'м.р. Елховский'!Q23+'м.р. Кошкинский'!Q23+'м.р. Красноярский'!Q23</f>
        <v>0</v>
      </c>
      <c r="R23" s="26">
        <f>'м.р. Елховский'!R23+'м.р. Кошкинский'!R23+'м.р. Красноярский'!R23</f>
        <v>45640.6</v>
      </c>
      <c r="S23" s="26">
        <f>'м.р. Елховский'!S23+'м.р. Кошкинский'!S23+'м.р. Красноярский'!S23</f>
        <v>4386.3</v>
      </c>
      <c r="T23" s="26">
        <f>'м.р. Елховский'!T23+'м.р. Кошкинский'!T23+'м.р. Красноярский'!T23</f>
        <v>0</v>
      </c>
      <c r="U23" s="26">
        <f>'м.р. Елховский'!U23+'м.р. Кошкинский'!U23+'м.р. Красноярский'!U23</f>
        <v>45640.6</v>
      </c>
      <c r="V23" s="26">
        <f>'м.р. Елховский'!V23+'м.р. Кошкинский'!V23+'м.р. Красноярский'!V23</f>
        <v>0</v>
      </c>
      <c r="W23" s="26">
        <f>'м.р. Елховский'!W23+'м.р. Кошкинский'!W23+'м.р. Красноярский'!W23</f>
        <v>0</v>
      </c>
      <c r="X23" s="26">
        <f>'м.р. Елховский'!X23+'м.р. Кошкинский'!X23+'м.р. Красноярский'!X23</f>
        <v>0</v>
      </c>
      <c r="Y23" s="26">
        <f>'м.р. Елховский'!Y23+'м.р. Кошкинский'!Y23+'м.р. Красноярский'!Y23</f>
        <v>0</v>
      </c>
      <c r="Z23" s="26">
        <f>'м.р. Елховский'!Z23+'м.р. Кошкинский'!Z23+'м.р. Красноярский'!Z23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Елховский'!P24+'м.р. Кошкинский'!P24+'м.р. Красноярский'!P24</f>
        <v>1045</v>
      </c>
      <c r="Q24" s="26">
        <f>'м.р. Елховский'!Q24+'м.р. Кошкинский'!Q24+'м.р. Красноярский'!Q24</f>
        <v>71</v>
      </c>
      <c r="R24" s="26">
        <f>'м.р. Елховский'!R24+'м.р. Кошкинский'!R24+'м.р. Красноярский'!R24</f>
        <v>784116</v>
      </c>
      <c r="S24" s="26">
        <f>'м.р. Елховский'!S24+'м.р. Кошкинский'!S24+'м.р. Красноярский'!S24</f>
        <v>24683.1</v>
      </c>
      <c r="T24" s="26">
        <f>'м.р. Елховский'!T24+'м.р. Кошкинский'!T24+'м.р. Красноярский'!T24</f>
        <v>22801.5</v>
      </c>
      <c r="U24" s="26">
        <f>'м.р. Елховский'!U24+'м.р. Кошкинский'!U24+'м.р. Красноярский'!U24</f>
        <v>783613</v>
      </c>
      <c r="V24" s="26">
        <f>'м.р. Елховский'!V24+'м.р. Кошкинский'!V24+'м.р. Красноярский'!V24</f>
        <v>0</v>
      </c>
      <c r="W24" s="26">
        <f>'м.р. Елховский'!W24+'м.р. Кошкинский'!W24+'м.р. Красноярский'!W24</f>
        <v>503</v>
      </c>
      <c r="X24" s="26">
        <f>'м.р. Елховский'!X24+'м.р. Кошкинский'!X24+'м.р. Красноярский'!X24</f>
        <v>22801.5</v>
      </c>
      <c r="Y24" s="26">
        <f>'м.р. Елховский'!Y24+'м.р. Кошкинский'!Y24+'м.р. Красноярский'!Y24</f>
        <v>0</v>
      </c>
      <c r="Z24" s="26">
        <f>'м.р. Елховский'!Z24+'м.р. Кошкинский'!Z24+'м.р. Красноярский'!Z24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Елховский'!P25+'м.р. Кошкинский'!P25+'м.р. Красноярский'!P25</f>
        <v>685.5</v>
      </c>
      <c r="Q25" s="26">
        <f>'м.р. Елховский'!Q25+'м.р. Кошкинский'!Q25+'м.р. Красноярский'!Q25</f>
        <v>18.5</v>
      </c>
      <c r="R25" s="26">
        <f>'м.р. Елховский'!R25+'м.р. Кошкинский'!R25+'м.р. Красноярский'!R25</f>
        <v>540840.89999999991</v>
      </c>
      <c r="S25" s="26">
        <f>'м.р. Елховский'!S25+'м.р. Кошкинский'!S25+'м.р. Красноярский'!S25</f>
        <v>12531.599999999999</v>
      </c>
      <c r="T25" s="26">
        <f>'м.р. Елховский'!T25+'м.р. Кошкинский'!T25+'м.р. Красноярский'!T25</f>
        <v>7568.2</v>
      </c>
      <c r="U25" s="26">
        <f>'м.р. Елховский'!U25+'м.р. Кошкинский'!U25+'м.р. Красноярский'!U25</f>
        <v>540789.1</v>
      </c>
      <c r="V25" s="26">
        <f>'м.р. Елховский'!V25+'м.р. Кошкинский'!V25+'м.р. Красноярский'!V25</f>
        <v>0</v>
      </c>
      <c r="W25" s="26">
        <f>'м.р. Елховский'!W25+'м.р. Кошкинский'!W25+'м.р. Красноярский'!W25</f>
        <v>51.8</v>
      </c>
      <c r="X25" s="26">
        <f>'м.р. Елховский'!X25+'м.р. Кошкинский'!X25+'м.р. Красноярский'!X25</f>
        <v>7568.2</v>
      </c>
      <c r="Y25" s="26">
        <f>'м.р. Елховский'!Y25+'м.р. Кошкинский'!Y25+'м.р. Красноярский'!Y25</f>
        <v>0</v>
      </c>
      <c r="Z25" s="26">
        <f>'м.р. Елховский'!Z25+'м.р. Кошкинский'!Z25+'м.р. Красноярский'!Z25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Елховский'!P26+'м.р. Кошкинский'!P26+'м.р. Красноярский'!P26</f>
        <v>84</v>
      </c>
      <c r="Q26" s="26">
        <f>'м.р. Елховский'!Q26+'м.р. Кошкинский'!Q26+'м.р. Красноярский'!Q26</f>
        <v>42.5</v>
      </c>
      <c r="R26" s="26">
        <f>'м.р. Елховский'!R26+'м.р. Кошкинский'!R26+'м.р. Красноярский'!R26</f>
        <v>62542.2</v>
      </c>
      <c r="S26" s="26">
        <f>'м.р. Елховский'!S26+'м.р. Кошкинский'!S26+'м.р. Красноярский'!S26</f>
        <v>3692.2</v>
      </c>
      <c r="T26" s="26">
        <f>'м.р. Елховский'!T26+'м.р. Кошкинский'!T26+'м.р. Красноярский'!T26</f>
        <v>12058.8</v>
      </c>
      <c r="U26" s="26">
        <f>'м.р. Елховский'!U26+'м.р. Кошкинский'!U26+'м.р. Красноярский'!U26</f>
        <v>62091</v>
      </c>
      <c r="V26" s="26">
        <f>'м.р. Елховский'!V26+'м.р. Кошкинский'!V26+'м.р. Красноярский'!V26</f>
        <v>0</v>
      </c>
      <c r="W26" s="26">
        <f>'м.р. Елховский'!W26+'м.р. Кошкинский'!W26+'м.р. Красноярский'!W26</f>
        <v>451.2</v>
      </c>
      <c r="X26" s="26">
        <f>'м.р. Елховский'!X26+'м.р. Кошкинский'!X26+'м.р. Красноярский'!X26</f>
        <v>12058.8</v>
      </c>
      <c r="Y26" s="26">
        <f>'м.р. Елховский'!Y26+'м.р. Кошкинский'!Y26+'м.р. Красноярский'!Y26</f>
        <v>0</v>
      </c>
      <c r="Z26" s="26">
        <f>'м.р. Елховский'!Z26+'м.р. Кошкинский'!Z26+'м.р. Красноярский'!Z26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Елховский'!P27+'м.р. Кошкинский'!P27+'м.р. Красноярский'!P27</f>
        <v>221.2</v>
      </c>
      <c r="Q27" s="26">
        <f>'м.р. Елховский'!Q27+'м.р. Кошкинский'!Q27+'м.р. Красноярский'!Q27</f>
        <v>6.3</v>
      </c>
      <c r="R27" s="26">
        <f>'м.р. Елховский'!R27+'м.р. Кошкинский'!R27+'м.р. Красноярский'!R27</f>
        <v>69225.2</v>
      </c>
      <c r="S27" s="26">
        <f>'м.р. Елховский'!S27+'м.р. Кошкинский'!S27+'м.р. Красноярский'!S27</f>
        <v>3527.9</v>
      </c>
      <c r="T27" s="26">
        <f>'м.р. Елховский'!T27+'м.р. Кошкинский'!T27+'м.р. Красноярский'!T27</f>
        <v>2054.6</v>
      </c>
      <c r="U27" s="26">
        <f>'м.р. Елховский'!U27+'м.р. Кошкинский'!U27+'м.р. Красноярский'!U27</f>
        <v>69225.2</v>
      </c>
      <c r="V27" s="26">
        <f>'м.р. Елховский'!V27+'м.р. Кошкинский'!V27+'м.р. Красноярский'!V27</f>
        <v>0</v>
      </c>
      <c r="W27" s="26">
        <f>'м.р. Елховский'!W27+'м.р. Кошкинский'!W27+'м.р. Красноярский'!W27</f>
        <v>0</v>
      </c>
      <c r="X27" s="26">
        <f>'м.р. Елховский'!X27+'м.р. Кошкинский'!X27+'м.р. Красноярский'!X27</f>
        <v>2054.6</v>
      </c>
      <c r="Y27" s="26">
        <f>'м.р. Елховский'!Y27+'м.р. Кошкинский'!Y27+'м.р. Красноярский'!Y27</f>
        <v>0</v>
      </c>
      <c r="Z27" s="26">
        <f>'м.р. Елховский'!Z27+'м.р. Кошкинский'!Z27+'м.р. Красноярский'!Z27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Елховский'!P28+'м.р. Кошкинский'!P28+'м.р. Красноярский'!P28</f>
        <v>558.5</v>
      </c>
      <c r="Q28" s="26">
        <f>'м.р. Елховский'!Q28+'м.р. Кошкинский'!Q28+'м.р. Красноярский'!Q28</f>
        <v>49.599999999999994</v>
      </c>
      <c r="R28" s="26">
        <f>'м.р. Елховский'!R28+'м.р. Кошкинский'!R28+'м.р. Красноярский'!R28</f>
        <v>190286.8</v>
      </c>
      <c r="S28" s="26">
        <f>'м.р. Елховский'!S28+'м.р. Кошкинский'!S28+'м.р. Красноярский'!S28</f>
        <v>8322.2999999999993</v>
      </c>
      <c r="T28" s="26">
        <f>'м.р. Елховский'!T28+'м.р. Кошкинский'!T28+'м.р. Красноярский'!T28</f>
        <v>16106.699999999999</v>
      </c>
      <c r="U28" s="26">
        <f>'м.р. Елховский'!U28+'м.р. Кошкинский'!U28+'м.р. Красноярский'!U28</f>
        <v>188628.9</v>
      </c>
      <c r="V28" s="26">
        <f>'м.р. Елховский'!V28+'м.р. Кошкинский'!V28+'м.р. Красноярский'!V28</f>
        <v>0</v>
      </c>
      <c r="W28" s="26">
        <f>'м.р. Елховский'!W28+'м.р. Кошкинский'!W28+'м.р. Красноярский'!W28</f>
        <v>1657.9</v>
      </c>
      <c r="X28" s="26">
        <f>'м.р. Елховский'!X28+'м.р. Кошкинский'!X28+'м.р. Красноярский'!X28</f>
        <v>15843.6</v>
      </c>
      <c r="Y28" s="26">
        <f>'м.р. Елховский'!Y28+'м.р. Кошкинский'!Y28+'м.р. Красноярский'!Y28</f>
        <v>0</v>
      </c>
      <c r="Z28" s="26">
        <f>'м.р. Елховский'!Z28+'м.р. Кошкинский'!Z28+'м.р. Красноярский'!Z28</f>
        <v>263.10000000000002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Елховский'!P29+'м.р. Кошкинский'!P29+'м.р. Красноярский'!P29</f>
        <v>248.6</v>
      </c>
      <c r="Q29" s="26">
        <f>'м.р. Елховский'!Q29+'м.р. Кошкинский'!Q29+'м.р. Красноярский'!Q29</f>
        <v>6.6</v>
      </c>
      <c r="R29" s="26">
        <f>'м.р. Елховский'!R29+'м.р. Кошкинский'!R29+'м.р. Красноярский'!R29</f>
        <v>167458.9</v>
      </c>
      <c r="S29" s="26">
        <f>'м.р. Елховский'!S29+'м.р. Кошкинский'!S29+'м.р. Красноярский'!S29</f>
        <v>6305.4</v>
      </c>
      <c r="T29" s="26">
        <f>'м.р. Елховский'!T29+'м.р. Кошкинский'!T29+'м.р. Красноярский'!T29</f>
        <v>2097.8000000000002</v>
      </c>
      <c r="U29" s="26">
        <f>'м.р. Елховский'!U29+'м.р. Кошкинский'!U29+'м.р. Красноярский'!U29</f>
        <v>167458.9</v>
      </c>
      <c r="V29" s="26">
        <f>'м.р. Елховский'!V29+'м.р. Кошкинский'!V29+'м.р. Красноярский'!V29</f>
        <v>0</v>
      </c>
      <c r="W29" s="26">
        <f>'м.р. Елховский'!W29+'м.р. Кошкинский'!W29+'м.р. Красноярский'!W29</f>
        <v>0</v>
      </c>
      <c r="X29" s="26">
        <f>'м.р. Елховский'!X29+'м.р. Кошкинский'!X29+'м.р. Красноярский'!X29</f>
        <v>2097.8000000000002</v>
      </c>
      <c r="Y29" s="26">
        <f>'м.р. Елховский'!Y29+'м.р. Кошкинский'!Y29+'м.р. Красноярский'!Y29</f>
        <v>0</v>
      </c>
      <c r="Z29" s="26">
        <f>'м.р. Елховский'!Z29+'м.р. Кошкинский'!Z29+'м.р. Красноярский'!Z29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Елховский'!P30+'м.р. Кошкинский'!P30+'м.р. Красноярский'!P30</f>
        <v>220.9</v>
      </c>
      <c r="Q30" s="26">
        <f>'м.р. Елховский'!Q30+'м.р. Кошкинский'!Q30+'м.р. Красноярский'!Q30</f>
        <v>1.2999999999999998</v>
      </c>
      <c r="R30" s="26">
        <f>'м.р. Елховский'!R30+'м.р. Кошкинский'!R30+'м.р. Красноярский'!R30</f>
        <v>149348.79999999999</v>
      </c>
      <c r="S30" s="26">
        <f>'м.р. Елховский'!S30+'м.р. Кошкинский'!S30+'м.р. Красноярский'!S30</f>
        <v>4426.7</v>
      </c>
      <c r="T30" s="26">
        <f>'м.р. Елховский'!T30+'м.р. Кошкинский'!T30+'м.р. Красноярский'!T30</f>
        <v>542.29999999999995</v>
      </c>
      <c r="U30" s="26">
        <f>'м.р. Елховский'!U30+'м.р. Кошкинский'!U30+'м.р. Красноярский'!U30</f>
        <v>149348.79999999999</v>
      </c>
      <c r="V30" s="26">
        <f>'м.р. Елховский'!V30+'м.р. Кошкинский'!V30+'м.р. Красноярский'!V30</f>
        <v>0</v>
      </c>
      <c r="W30" s="26">
        <f>'м.р. Елховский'!W30+'м.р. Кошкинский'!W30+'м.р. Красноярский'!W30</f>
        <v>0</v>
      </c>
      <c r="X30" s="26">
        <f>'м.р. Елховский'!X30+'м.р. Кошкинский'!X30+'м.р. Красноярский'!X30</f>
        <v>542.29999999999995</v>
      </c>
      <c r="Y30" s="26">
        <f>'м.р. Елховский'!Y30+'м.р. Кошкинский'!Y30+'м.р. Красноярский'!Y30</f>
        <v>0</v>
      </c>
      <c r="Z30" s="26">
        <f>'м.р. Елховский'!Z30+'м.р. Кошкинский'!Z30+'м.р. Красноярский'!Z30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Елховский'!P31+'м.р. Кошкинский'!P31+'м.р. Красноярский'!P31</f>
        <v>39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7">
        <f>P22+P24+P27+P28</f>
        <v>202.3</v>
      </c>
      <c r="Q21" s="27">
        <f>Q22+Q24+Q27+Q28</f>
        <v>12.2</v>
      </c>
      <c r="R21" s="27">
        <f>U21+V21+W21</f>
        <v>110261.9</v>
      </c>
      <c r="S21" s="27">
        <f>S22+S24+S27+S28</f>
        <v>3051.6000000000004</v>
      </c>
      <c r="T21" s="27">
        <f>X21+Y21+Z21</f>
        <v>4159.8999999999996</v>
      </c>
      <c r="U21" s="27">
        <f t="shared" ref="U21:Z21" si="0">U22+U24+U27+U28</f>
        <v>110210.09999999999</v>
      </c>
      <c r="V21" s="27">
        <f t="shared" si="0"/>
        <v>0</v>
      </c>
      <c r="W21" s="27">
        <f t="shared" si="0"/>
        <v>51.8</v>
      </c>
      <c r="X21" s="27">
        <f t="shared" si="0"/>
        <v>4159.8999999999996</v>
      </c>
      <c r="Y21" s="27">
        <f t="shared" si="0"/>
        <v>0</v>
      </c>
      <c r="Z21" s="27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12.5</v>
      </c>
      <c r="Q22" s="26">
        <v>1</v>
      </c>
      <c r="R22" s="26">
        <v>8487.4</v>
      </c>
      <c r="S22" s="26">
        <v>686.1</v>
      </c>
      <c r="T22" s="26">
        <v>417.4</v>
      </c>
      <c r="U22" s="26">
        <v>8487.4</v>
      </c>
      <c r="V22" s="26">
        <v>0</v>
      </c>
      <c r="W22" s="26">
        <v>0</v>
      </c>
      <c r="X22" s="26">
        <v>417.4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7.5</v>
      </c>
      <c r="Q23" s="26">
        <v>0</v>
      </c>
      <c r="R23" s="26">
        <v>5460.7</v>
      </c>
      <c r="S23" s="26">
        <v>595.6</v>
      </c>
      <c r="T23" s="26">
        <v>0</v>
      </c>
      <c r="U23" s="26">
        <v>5460.7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109.2</v>
      </c>
      <c r="Q24" s="26">
        <v>7.5</v>
      </c>
      <c r="R24" s="26">
        <v>78295.3</v>
      </c>
      <c r="S24" s="26">
        <v>2349.3000000000002</v>
      </c>
      <c r="T24" s="26">
        <v>2417.6</v>
      </c>
      <c r="U24" s="26">
        <v>78243.5</v>
      </c>
      <c r="V24" s="26">
        <v>0</v>
      </c>
      <c r="W24" s="26">
        <v>51.8</v>
      </c>
      <c r="X24" s="26">
        <v>2417.6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84.2</v>
      </c>
      <c r="Q25" s="26">
        <v>1.2</v>
      </c>
      <c r="R25" s="26">
        <v>62693.3</v>
      </c>
      <c r="S25" s="26">
        <v>824.3</v>
      </c>
      <c r="T25" s="26">
        <v>570.29999999999995</v>
      </c>
      <c r="U25" s="26">
        <v>62641.5</v>
      </c>
      <c r="V25" s="26">
        <v>0</v>
      </c>
      <c r="W25" s="26">
        <v>51.8</v>
      </c>
      <c r="X25" s="26">
        <v>570.29999999999995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5.4</v>
      </c>
      <c r="Q26" s="26">
        <v>4.8</v>
      </c>
      <c r="R26" s="26">
        <v>4355.5</v>
      </c>
      <c r="S26" s="26">
        <v>1522</v>
      </c>
      <c r="T26" s="26">
        <v>1280.8</v>
      </c>
      <c r="U26" s="26">
        <v>4355.5</v>
      </c>
      <c r="V26" s="26">
        <v>0</v>
      </c>
      <c r="W26" s="26">
        <v>0</v>
      </c>
      <c r="X26" s="26">
        <v>1280.8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18.8</v>
      </c>
      <c r="Q27" s="26">
        <v>0.5</v>
      </c>
      <c r="R27" s="26">
        <v>6007.5</v>
      </c>
      <c r="S27" s="26">
        <v>11.9</v>
      </c>
      <c r="T27" s="26">
        <v>118.1</v>
      </c>
      <c r="U27" s="26">
        <v>6007.5</v>
      </c>
      <c r="V27" s="26">
        <v>0</v>
      </c>
      <c r="W27" s="26">
        <v>0</v>
      </c>
      <c r="X27" s="26">
        <v>118.1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61.8</v>
      </c>
      <c r="Q28" s="26">
        <v>3.2</v>
      </c>
      <c r="R28" s="26">
        <v>17471.7</v>
      </c>
      <c r="S28" s="26">
        <v>4.3</v>
      </c>
      <c r="T28" s="26">
        <v>1206.8</v>
      </c>
      <c r="U28" s="26">
        <v>17471.7</v>
      </c>
      <c r="V28" s="26">
        <v>0</v>
      </c>
      <c r="W28" s="26">
        <v>0</v>
      </c>
      <c r="X28" s="26">
        <v>1206.8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16.899999999999999</v>
      </c>
      <c r="Q29" s="26">
        <v>0.5</v>
      </c>
      <c r="R29" s="26">
        <v>10445.299999999999</v>
      </c>
      <c r="S29" s="26">
        <v>3</v>
      </c>
      <c r="T29" s="26">
        <v>193.2</v>
      </c>
      <c r="U29" s="26">
        <v>10445.299999999999</v>
      </c>
      <c r="V29" s="26">
        <v>0</v>
      </c>
      <c r="W29" s="26">
        <v>0</v>
      </c>
      <c r="X29" s="26">
        <v>193.2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15.4</v>
      </c>
      <c r="Q30" s="26">
        <v>0</v>
      </c>
      <c r="R30" s="26">
        <v>9614</v>
      </c>
      <c r="S30" s="26">
        <v>3</v>
      </c>
      <c r="T30" s="26">
        <v>0</v>
      </c>
      <c r="U30" s="26">
        <v>9614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7">
        <f>P22+P24+P27+P28</f>
        <v>513.70000000000005</v>
      </c>
      <c r="Q21" s="27">
        <f>Q22+Q24+Q27+Q28</f>
        <v>47.6</v>
      </c>
      <c r="R21" s="27">
        <f>U21+V21+W21</f>
        <v>275541.8</v>
      </c>
      <c r="S21" s="27">
        <f>S22+S24+S27+S28</f>
        <v>2693.4</v>
      </c>
      <c r="T21" s="27">
        <f>X21+Y21+Z21</f>
        <v>13061.8</v>
      </c>
      <c r="U21" s="27">
        <f t="shared" ref="U21:Z21" si="0">U22+U24+U27+U28</f>
        <v>275541.8</v>
      </c>
      <c r="V21" s="27">
        <f t="shared" si="0"/>
        <v>0</v>
      </c>
      <c r="W21" s="27">
        <f t="shared" si="0"/>
        <v>0</v>
      </c>
      <c r="X21" s="27">
        <f t="shared" si="0"/>
        <v>13061.8</v>
      </c>
      <c r="Y21" s="27">
        <f t="shared" si="0"/>
        <v>0</v>
      </c>
      <c r="Z21" s="27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33</v>
      </c>
      <c r="Q22" s="26">
        <v>1.5</v>
      </c>
      <c r="R22" s="26">
        <v>16670.8</v>
      </c>
      <c r="S22" s="26">
        <v>835.7</v>
      </c>
      <c r="T22" s="26">
        <v>763.3</v>
      </c>
      <c r="U22" s="26">
        <v>16670.8</v>
      </c>
      <c r="V22" s="26">
        <v>0</v>
      </c>
      <c r="W22" s="26">
        <v>0</v>
      </c>
      <c r="X22" s="26">
        <v>763.3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15.6</v>
      </c>
      <c r="Q23" s="26">
        <v>0</v>
      </c>
      <c r="R23" s="26">
        <v>8836.1</v>
      </c>
      <c r="S23" s="26">
        <v>453.1</v>
      </c>
      <c r="T23" s="26">
        <v>0</v>
      </c>
      <c r="U23" s="26">
        <v>8836.1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266.8</v>
      </c>
      <c r="Q24" s="26">
        <v>32.1</v>
      </c>
      <c r="R24" s="26">
        <v>192980.3</v>
      </c>
      <c r="S24" s="26">
        <v>1044</v>
      </c>
      <c r="T24" s="26">
        <v>8708.7999999999993</v>
      </c>
      <c r="U24" s="26">
        <v>192980.3</v>
      </c>
      <c r="V24" s="26">
        <v>0</v>
      </c>
      <c r="W24" s="26">
        <v>0</v>
      </c>
      <c r="X24" s="26">
        <v>8708.7999999999993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182.8</v>
      </c>
      <c r="Q25" s="26">
        <v>8.1</v>
      </c>
      <c r="R25" s="26">
        <v>139316.79999999999</v>
      </c>
      <c r="S25" s="26">
        <v>894</v>
      </c>
      <c r="T25" s="26">
        <v>2774.4</v>
      </c>
      <c r="U25" s="26">
        <v>139316.79999999999</v>
      </c>
      <c r="V25" s="26">
        <v>0</v>
      </c>
      <c r="W25" s="26">
        <v>0</v>
      </c>
      <c r="X25" s="26">
        <v>2774.4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25.1</v>
      </c>
      <c r="Q26" s="26">
        <v>17.3</v>
      </c>
      <c r="R26" s="26">
        <v>16059.6</v>
      </c>
      <c r="S26" s="26">
        <v>150</v>
      </c>
      <c r="T26" s="26">
        <v>4209.6000000000004</v>
      </c>
      <c r="U26" s="26">
        <v>16059.6</v>
      </c>
      <c r="V26" s="26">
        <v>0</v>
      </c>
      <c r="W26" s="26">
        <v>0</v>
      </c>
      <c r="X26" s="26">
        <v>4209.6000000000004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65.3</v>
      </c>
      <c r="Q27" s="26">
        <v>0.5</v>
      </c>
      <c r="R27" s="26">
        <v>19790</v>
      </c>
      <c r="S27" s="26">
        <v>0</v>
      </c>
      <c r="T27" s="26">
        <v>119.1</v>
      </c>
      <c r="U27" s="26">
        <v>19790</v>
      </c>
      <c r="V27" s="26">
        <v>0</v>
      </c>
      <c r="W27" s="26">
        <v>0</v>
      </c>
      <c r="X27" s="26">
        <v>119.1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148.6</v>
      </c>
      <c r="Q28" s="26">
        <v>13.5</v>
      </c>
      <c r="R28" s="26">
        <v>46100.7</v>
      </c>
      <c r="S28" s="26">
        <v>813.7</v>
      </c>
      <c r="T28" s="26">
        <v>3470.6</v>
      </c>
      <c r="U28" s="26">
        <v>46100.7</v>
      </c>
      <c r="V28" s="26">
        <v>0</v>
      </c>
      <c r="W28" s="26">
        <v>0</v>
      </c>
      <c r="X28" s="26">
        <v>3470.6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52.8</v>
      </c>
      <c r="Q29" s="26">
        <v>4.7</v>
      </c>
      <c r="R29" s="26">
        <v>35415.599999999999</v>
      </c>
      <c r="S29" s="26">
        <v>0</v>
      </c>
      <c r="T29" s="26">
        <v>1144.5</v>
      </c>
      <c r="U29" s="26">
        <v>35415.599999999999</v>
      </c>
      <c r="V29" s="26">
        <v>0</v>
      </c>
      <c r="W29" s="26">
        <v>0</v>
      </c>
      <c r="X29" s="26">
        <v>1144.5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47</v>
      </c>
      <c r="Q30" s="26">
        <v>0.7</v>
      </c>
      <c r="R30" s="26">
        <v>31910.6</v>
      </c>
      <c r="S30" s="26">
        <v>0</v>
      </c>
      <c r="T30" s="26">
        <v>161.9</v>
      </c>
      <c r="U30" s="26">
        <v>31910.6</v>
      </c>
      <c r="V30" s="26">
        <v>0</v>
      </c>
      <c r="W30" s="26">
        <v>0</v>
      </c>
      <c r="X30" s="26">
        <v>161.9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14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7">
        <f>P22+P24+P27+P28</f>
        <v>1204.5999999999999</v>
      </c>
      <c r="Q21" s="27">
        <f>Q22+Q24+Q27+Q28</f>
        <v>72.899999999999991</v>
      </c>
      <c r="R21" s="27">
        <f>U21+V21+W21</f>
        <v>733407.59999999986</v>
      </c>
      <c r="S21" s="27">
        <f>S22+S24+S27+S28</f>
        <v>36908.300000000003</v>
      </c>
      <c r="T21" s="27">
        <f>X21+Y21+Z21</f>
        <v>27716</v>
      </c>
      <c r="U21" s="27">
        <f t="shared" ref="U21:Z21" si="0">U22+U24+U27+U28</f>
        <v>731090.39999999991</v>
      </c>
      <c r="V21" s="27">
        <f t="shared" si="0"/>
        <v>0</v>
      </c>
      <c r="W21" s="27">
        <f t="shared" si="0"/>
        <v>2317.1999999999998</v>
      </c>
      <c r="X21" s="27">
        <f t="shared" si="0"/>
        <v>27452.9</v>
      </c>
      <c r="Y21" s="27">
        <f t="shared" si="0"/>
        <v>0</v>
      </c>
      <c r="Z21" s="27">
        <f t="shared" si="0"/>
        <v>263.10000000000002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50.4</v>
      </c>
      <c r="Q22" s="26">
        <v>3.3</v>
      </c>
      <c r="R22" s="26">
        <v>50425.1</v>
      </c>
      <c r="S22" s="26">
        <v>4598.2</v>
      </c>
      <c r="T22" s="26">
        <v>2794.2</v>
      </c>
      <c r="U22" s="26">
        <v>50217</v>
      </c>
      <c r="V22" s="26">
        <v>0</v>
      </c>
      <c r="W22" s="26">
        <v>208.1</v>
      </c>
      <c r="X22" s="26">
        <v>2794.2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30.3</v>
      </c>
      <c r="Q23" s="26">
        <v>0</v>
      </c>
      <c r="R23" s="26">
        <v>31343.8</v>
      </c>
      <c r="S23" s="26">
        <v>3337.6</v>
      </c>
      <c r="T23" s="26">
        <v>0</v>
      </c>
      <c r="U23" s="26">
        <v>31343.8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669</v>
      </c>
      <c r="Q24" s="26">
        <v>31.4</v>
      </c>
      <c r="R24" s="26">
        <v>512840.4</v>
      </c>
      <c r="S24" s="26">
        <v>21289.8</v>
      </c>
      <c r="T24" s="26">
        <v>11675.1</v>
      </c>
      <c r="U24" s="26">
        <v>512389.2</v>
      </c>
      <c r="V24" s="26">
        <v>0</v>
      </c>
      <c r="W24" s="26">
        <v>451.2</v>
      </c>
      <c r="X24" s="26">
        <v>11675.1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418.5</v>
      </c>
      <c r="Q25" s="26">
        <v>9.1999999999999993</v>
      </c>
      <c r="R25" s="26">
        <v>338830.8</v>
      </c>
      <c r="S25" s="26">
        <v>10813.3</v>
      </c>
      <c r="T25" s="26">
        <v>4223.5</v>
      </c>
      <c r="U25" s="26">
        <v>338830.8</v>
      </c>
      <c r="V25" s="26">
        <v>0</v>
      </c>
      <c r="W25" s="26">
        <v>0</v>
      </c>
      <c r="X25" s="26">
        <v>4223.5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53.5</v>
      </c>
      <c r="Q26" s="26">
        <v>20.399999999999999</v>
      </c>
      <c r="R26" s="26">
        <v>42127.1</v>
      </c>
      <c r="S26" s="26">
        <v>2020.2</v>
      </c>
      <c r="T26" s="26">
        <v>6568.4</v>
      </c>
      <c r="U26" s="26">
        <v>41675.9</v>
      </c>
      <c r="V26" s="26">
        <v>0</v>
      </c>
      <c r="W26" s="26">
        <v>451.2</v>
      </c>
      <c r="X26" s="26">
        <v>6568.4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137.1</v>
      </c>
      <c r="Q27" s="26">
        <v>5.3</v>
      </c>
      <c r="R27" s="26">
        <v>43427.7</v>
      </c>
      <c r="S27" s="26">
        <v>3516</v>
      </c>
      <c r="T27" s="26">
        <v>1817.4</v>
      </c>
      <c r="U27" s="26">
        <v>43427.7</v>
      </c>
      <c r="V27" s="26">
        <v>0</v>
      </c>
      <c r="W27" s="26">
        <v>0</v>
      </c>
      <c r="X27" s="26">
        <v>1817.4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348.1</v>
      </c>
      <c r="Q28" s="26">
        <v>32.9</v>
      </c>
      <c r="R28" s="26">
        <v>126714.4</v>
      </c>
      <c r="S28" s="26">
        <v>7504.3</v>
      </c>
      <c r="T28" s="26">
        <v>11429.3</v>
      </c>
      <c r="U28" s="26">
        <v>125056.5</v>
      </c>
      <c r="V28" s="26">
        <v>0</v>
      </c>
      <c r="W28" s="26">
        <v>1657.9</v>
      </c>
      <c r="X28" s="26">
        <v>11166.2</v>
      </c>
      <c r="Y28" s="26">
        <v>0</v>
      </c>
      <c r="Z28" s="26">
        <v>263.10000000000002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178.9</v>
      </c>
      <c r="Q29" s="26">
        <v>1.4</v>
      </c>
      <c r="R29" s="26">
        <v>121598</v>
      </c>
      <c r="S29" s="26">
        <v>6302.4</v>
      </c>
      <c r="T29" s="26">
        <v>760.1</v>
      </c>
      <c r="U29" s="26">
        <v>121598</v>
      </c>
      <c r="V29" s="26">
        <v>0</v>
      </c>
      <c r="W29" s="26">
        <v>0</v>
      </c>
      <c r="X29" s="26">
        <v>760.1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158.5</v>
      </c>
      <c r="Q30" s="26">
        <v>0.6</v>
      </c>
      <c r="R30" s="26">
        <v>107824.2</v>
      </c>
      <c r="S30" s="26">
        <v>4423.7</v>
      </c>
      <c r="T30" s="26">
        <v>380.4</v>
      </c>
      <c r="U30" s="26">
        <v>107824.2</v>
      </c>
      <c r="V30" s="26">
        <v>0</v>
      </c>
      <c r="W30" s="26">
        <v>0</v>
      </c>
      <c r="X30" s="26">
        <v>380.4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Ставропольский'!P21+'г. Жигулевск'!P21</f>
        <v>2583.1999999999998</v>
      </c>
      <c r="Q21" s="25">
        <f>'м.р. Ставропольский'!Q21+'г. Жигулевск'!Q21</f>
        <v>212.7</v>
      </c>
      <c r="R21" s="25">
        <f>'м.р. Ставропольский'!R21+'г. Жигулевск'!R21</f>
        <v>1497668.7000000002</v>
      </c>
      <c r="S21" s="25">
        <f>'м.р. Ставропольский'!S21+'г. Жигулевск'!S21</f>
        <v>68143.600000000006</v>
      </c>
      <c r="T21" s="25">
        <f>'м.р. Ставропольский'!T21+'г. Жигулевск'!T21</f>
        <v>69753</v>
      </c>
      <c r="U21" s="25">
        <f>'м.р. Ставропольский'!U21+'г. Жигулевск'!U21</f>
        <v>1497003</v>
      </c>
      <c r="V21" s="25">
        <f>'м.р. Ставропольский'!V21+'г. Жигулевск'!V21</f>
        <v>0</v>
      </c>
      <c r="W21" s="25">
        <f>'м.р. Ставропольский'!W21+'г. Жигулевск'!W21</f>
        <v>665.7</v>
      </c>
      <c r="X21" s="25">
        <f>'м.р. Ставропольский'!X21+'г. Жигулевск'!X21</f>
        <v>69753</v>
      </c>
      <c r="Y21" s="25">
        <f>'м.р. Ставропольский'!Y21+'г. Жигулевск'!Y21</f>
        <v>0</v>
      </c>
      <c r="Z21" s="25">
        <f>'м.р. Ставропольский'!Z21+'г. Жигулевск'!Z21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Ставропольский'!P22+'г. Жигулевск'!P22</f>
        <v>101.30000000000001</v>
      </c>
      <c r="Q22" s="26">
        <f>'м.р. Ставропольский'!Q22+'г. Жигулевск'!Q22</f>
        <v>4.0999999999999996</v>
      </c>
      <c r="R22" s="26">
        <f>'м.р. Ставропольский'!R22+'г. Жигулевск'!R22</f>
        <v>104326.90000000001</v>
      </c>
      <c r="S22" s="26">
        <f>'м.р. Ставропольский'!S22+'г. Жигулевск'!S22</f>
        <v>6197.5</v>
      </c>
      <c r="T22" s="26">
        <f>'м.р. Ставропольский'!T22+'г. Жигулевск'!T22</f>
        <v>3610.1000000000004</v>
      </c>
      <c r="U22" s="26">
        <f>'м.р. Ставропольский'!U22+'г. Жигулевск'!U22</f>
        <v>104263.5</v>
      </c>
      <c r="V22" s="26">
        <f>'м.р. Ставропольский'!V22+'г. Жигулевск'!V22</f>
        <v>0</v>
      </c>
      <c r="W22" s="26">
        <f>'м.р. Ставропольский'!W22+'г. Жигулевск'!W22</f>
        <v>63.400000000000006</v>
      </c>
      <c r="X22" s="26">
        <f>'м.р. Ставропольский'!X22+'г. Жигулевск'!X22</f>
        <v>3610.1000000000004</v>
      </c>
      <c r="Y22" s="26">
        <f>'м.р. Ставропольский'!Y22+'г. Жигулевск'!Y22</f>
        <v>0</v>
      </c>
      <c r="Z22" s="26">
        <f>'м.р. Ставропольский'!Z22+'г. Жигулевск'!Z22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Ставропольский'!P23+'г. Жигулевск'!P23</f>
        <v>91.2</v>
      </c>
      <c r="Q23" s="26">
        <f>'м.р. Ставропольский'!Q23+'г. Жигулевск'!Q23</f>
        <v>3.1</v>
      </c>
      <c r="R23" s="26">
        <f>'м.р. Ставропольский'!R23+'г. Жигулевск'!R23</f>
        <v>94827.6</v>
      </c>
      <c r="S23" s="26">
        <f>'м.р. Ставропольский'!S23+'г. Жигулевск'!S23</f>
        <v>4874.1000000000004</v>
      </c>
      <c r="T23" s="26">
        <f>'м.р. Ставропольский'!T23+'г. Жигулевск'!T23</f>
        <v>2929.1</v>
      </c>
      <c r="U23" s="26">
        <f>'м.р. Ставропольский'!U23+'г. Жигулевск'!U23</f>
        <v>94775.700000000012</v>
      </c>
      <c r="V23" s="26">
        <f>'м.р. Ставропольский'!V23+'г. Жигулевск'!V23</f>
        <v>0</v>
      </c>
      <c r="W23" s="26">
        <f>'м.р. Ставропольский'!W23+'г. Жигулевск'!W23</f>
        <v>51.900000000000006</v>
      </c>
      <c r="X23" s="26">
        <f>'м.р. Ставропольский'!X23+'г. Жигулевск'!X23</f>
        <v>2929.1</v>
      </c>
      <c r="Y23" s="26">
        <f>'м.р. Ставропольский'!Y23+'г. Жигулевск'!Y23</f>
        <v>0</v>
      </c>
      <c r="Z23" s="26">
        <f>'м.р. Ставропольский'!Z23+'г. Жигулевск'!Z23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Ставропольский'!P24+'г. Жигулевск'!P24</f>
        <v>1475.8</v>
      </c>
      <c r="Q24" s="26">
        <f>'м.р. Ставропольский'!Q24+'г. Жигулевск'!Q24</f>
        <v>147.30000000000001</v>
      </c>
      <c r="R24" s="26">
        <f>'м.р. Ставропольский'!R24+'г. Жигулевск'!R24</f>
        <v>1007780.6000000001</v>
      </c>
      <c r="S24" s="26">
        <f>'м.р. Ставропольский'!S24+'г. Жигулевск'!S24</f>
        <v>38092.300000000003</v>
      </c>
      <c r="T24" s="26">
        <f>'м.р. Ставропольский'!T24+'г. Жигулевск'!T24</f>
        <v>43737</v>
      </c>
      <c r="U24" s="26">
        <f>'м.р. Ставропольский'!U24+'г. Жигулевск'!U24</f>
        <v>1007260.1</v>
      </c>
      <c r="V24" s="26">
        <f>'м.р. Ставропольский'!V24+'г. Жигулевск'!V24</f>
        <v>0</v>
      </c>
      <c r="W24" s="26">
        <f>'м.р. Ставропольский'!W24+'г. Жигулевск'!W24</f>
        <v>520.5</v>
      </c>
      <c r="X24" s="26">
        <f>'м.р. Ставропольский'!X24+'г. Жигулевск'!X24</f>
        <v>43737</v>
      </c>
      <c r="Y24" s="26">
        <f>'м.р. Ставропольский'!Y24+'г. Жигулевск'!Y24</f>
        <v>0</v>
      </c>
      <c r="Z24" s="26">
        <f>'м.р. Ставропольский'!Z24+'г. Жигулевск'!Z24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Ставропольский'!P25+'г. Жигулевск'!P25</f>
        <v>815.9</v>
      </c>
      <c r="Q25" s="26">
        <f>'м.р. Ставропольский'!Q25+'г. Жигулевск'!Q25</f>
        <v>18.600000000000001</v>
      </c>
      <c r="R25" s="26">
        <f>'м.р. Ставропольский'!R25+'г. Жигулевск'!R25</f>
        <v>608343.39999999991</v>
      </c>
      <c r="S25" s="26">
        <f>'м.р. Ставропольский'!S25+'г. Жигулевск'!S25</f>
        <v>20207.3</v>
      </c>
      <c r="T25" s="26">
        <f>'м.р. Ставропольский'!T25+'г. Жигулевск'!T25</f>
        <v>7347.7000000000007</v>
      </c>
      <c r="U25" s="26">
        <f>'м.р. Ставропольский'!U25+'г. Жигулевск'!U25</f>
        <v>607876.60000000009</v>
      </c>
      <c r="V25" s="26">
        <f>'м.р. Ставропольский'!V25+'г. Жигулевск'!V25</f>
        <v>0</v>
      </c>
      <c r="W25" s="26">
        <f>'м.р. Ставропольский'!W25+'г. Жигулевск'!W25</f>
        <v>466.79999999999995</v>
      </c>
      <c r="X25" s="26">
        <f>'м.р. Ставропольский'!X25+'г. Жигулевск'!X25</f>
        <v>7347.7000000000007</v>
      </c>
      <c r="Y25" s="26">
        <f>'м.р. Ставропольский'!Y25+'г. Жигулевск'!Y25</f>
        <v>0</v>
      </c>
      <c r="Z25" s="26">
        <f>'м.р. Ставропольский'!Z25+'г. Жигулевск'!Z25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Ставропольский'!P26+'г. Жигулевск'!P26</f>
        <v>57.2</v>
      </c>
      <c r="Q26" s="26">
        <f>'м.р. Ставропольский'!Q26+'г. Жигулевск'!Q26</f>
        <v>118.2</v>
      </c>
      <c r="R26" s="26">
        <f>'м.р. Ставропольский'!R26+'г. Жигулевск'!R26</f>
        <v>39275.4</v>
      </c>
      <c r="S26" s="26">
        <f>'м.р. Ставропольский'!S26+'г. Жигулевск'!S26</f>
        <v>2990</v>
      </c>
      <c r="T26" s="26">
        <f>'м.р. Ставропольский'!T26+'г. Жигулевск'!T26</f>
        <v>32220.400000000001</v>
      </c>
      <c r="U26" s="26">
        <f>'м.р. Ставропольский'!U26+'г. Жигулевск'!U26</f>
        <v>39275.4</v>
      </c>
      <c r="V26" s="26">
        <f>'м.р. Ставропольский'!V26+'г. Жигулевск'!V26</f>
        <v>0</v>
      </c>
      <c r="W26" s="26">
        <f>'м.р. Ставропольский'!W26+'г. Жигулевск'!W26</f>
        <v>0</v>
      </c>
      <c r="X26" s="26">
        <f>'м.р. Ставропольский'!X26+'г. Жигулевск'!X26</f>
        <v>32220.400000000001</v>
      </c>
      <c r="Y26" s="26">
        <f>'м.р. Ставропольский'!Y26+'г. Жигулевск'!Y26</f>
        <v>0</v>
      </c>
      <c r="Z26" s="26">
        <f>'м.р. Ставропольский'!Z26+'г. Жигулевск'!Z26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Ставропольский'!P27+'г. Жигулевск'!P27</f>
        <v>278.70000000000005</v>
      </c>
      <c r="Q27" s="26">
        <f>'м.р. Ставропольский'!Q27+'г. Жигулевск'!Q27</f>
        <v>2</v>
      </c>
      <c r="R27" s="26">
        <f>'м.р. Ставропольский'!R27+'г. Жигулевск'!R27</f>
        <v>104719.1</v>
      </c>
      <c r="S27" s="26">
        <f>'м.р. Ставропольский'!S27+'г. Жигулевск'!S27</f>
        <v>2942.9</v>
      </c>
      <c r="T27" s="26">
        <f>'м.р. Ставропольский'!T27+'г. Жигулевск'!T27</f>
        <v>1043.5999999999999</v>
      </c>
      <c r="U27" s="26">
        <f>'м.р. Ставропольский'!U27+'г. Жигулевск'!U27</f>
        <v>104668.70000000001</v>
      </c>
      <c r="V27" s="26">
        <f>'м.р. Ставропольский'!V27+'г. Жигулевск'!V27</f>
        <v>0</v>
      </c>
      <c r="W27" s="26">
        <f>'м.р. Ставропольский'!W27+'г. Жигулевск'!W27</f>
        <v>50.4</v>
      </c>
      <c r="X27" s="26">
        <f>'м.р. Ставропольский'!X27+'г. Жигулевск'!X27</f>
        <v>1043.5999999999999</v>
      </c>
      <c r="Y27" s="26">
        <f>'м.р. Ставропольский'!Y27+'г. Жигулевск'!Y27</f>
        <v>0</v>
      </c>
      <c r="Z27" s="26">
        <f>'м.р. Ставропольский'!Z27+'г. Жигулевск'!Z27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Ставропольский'!P28+'г. Жигулевск'!P28</f>
        <v>727.40000000000009</v>
      </c>
      <c r="Q28" s="26">
        <f>'м.р. Ставропольский'!Q28+'г. Жигулевск'!Q28</f>
        <v>59.3</v>
      </c>
      <c r="R28" s="26">
        <f>'м.р. Ставропольский'!R28+'г. Жигулевск'!R28</f>
        <v>280842.09999999998</v>
      </c>
      <c r="S28" s="26">
        <f>'м.р. Ставропольский'!S28+'г. Жигулевск'!S28</f>
        <v>20910.900000000001</v>
      </c>
      <c r="T28" s="26">
        <f>'м.р. Ставропольский'!T28+'г. Жигулевск'!T28</f>
        <v>21362.299999999996</v>
      </c>
      <c r="U28" s="26">
        <f>'м.р. Ставропольский'!U28+'г. Жигулевск'!U28</f>
        <v>280810.69999999995</v>
      </c>
      <c r="V28" s="26">
        <f>'м.р. Ставропольский'!V28+'г. Жигулевск'!V28</f>
        <v>0</v>
      </c>
      <c r="W28" s="26">
        <f>'м.р. Ставропольский'!W28+'г. Жигулевск'!W28</f>
        <v>31.4</v>
      </c>
      <c r="X28" s="26">
        <f>'м.р. Ставропольский'!X28+'г. Жигулевск'!X28</f>
        <v>21362.299999999996</v>
      </c>
      <c r="Y28" s="26">
        <f>'м.р. Ставропольский'!Y28+'г. Жигулевск'!Y28</f>
        <v>0</v>
      </c>
      <c r="Z28" s="26">
        <f>'м.р. Ставропольский'!Z28+'г. Жигулевск'!Z28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Ставропольский'!P29+'г. Жигулевск'!P29</f>
        <v>532.70000000000005</v>
      </c>
      <c r="Q29" s="26">
        <f>'м.р. Ставропольский'!Q29+'г. Жигулевск'!Q29</f>
        <v>4.2</v>
      </c>
      <c r="R29" s="26">
        <f>'м.р. Ставропольский'!R29+'г. Жигулевск'!R29</f>
        <v>317240</v>
      </c>
      <c r="S29" s="26">
        <f>'м.р. Ставропольский'!S29+'г. Жигулевск'!S29</f>
        <v>6032.7</v>
      </c>
      <c r="T29" s="26">
        <f>'м.р. Ставропольский'!T29+'г. Жигулевск'!T29</f>
        <v>2056.1</v>
      </c>
      <c r="U29" s="26">
        <f>'м.р. Ставропольский'!U29+'г. Жигулевск'!U29</f>
        <v>317186.3</v>
      </c>
      <c r="V29" s="26">
        <f>'м.р. Ставропольский'!V29+'г. Жигулевск'!V29</f>
        <v>0</v>
      </c>
      <c r="W29" s="26">
        <f>'м.р. Ставропольский'!W29+'г. Жигулевск'!W29</f>
        <v>53.7</v>
      </c>
      <c r="X29" s="26">
        <f>'м.р. Ставропольский'!X29+'г. Жигулевск'!X29</f>
        <v>2056.1</v>
      </c>
      <c r="Y29" s="26">
        <f>'м.р. Ставропольский'!Y29+'г. Жигулевск'!Y29</f>
        <v>0</v>
      </c>
      <c r="Z29" s="26">
        <f>'м.р. Ставропольский'!Z29+'г. Жигулевск'!Z29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Ставропольский'!P30+'г. Жигулевск'!P30</f>
        <v>403.20000000000005</v>
      </c>
      <c r="Q30" s="26">
        <f>'м.р. Ставропольский'!Q30+'г. Жигулевск'!Q30</f>
        <v>0.1</v>
      </c>
      <c r="R30" s="26">
        <f>'м.р. Ставропольский'!R30+'г. Жигулевск'!R30</f>
        <v>229394.59999999998</v>
      </c>
      <c r="S30" s="26">
        <f>'м.р. Ставропольский'!S30+'г. Жигулевск'!S30</f>
        <v>1658.9</v>
      </c>
      <c r="T30" s="26">
        <f>'м.р. Ставропольский'!T30+'г. Жигулевск'!T30</f>
        <v>40.700000000000003</v>
      </c>
      <c r="U30" s="26">
        <f>'м.р. Ставропольский'!U30+'г. Жигулевск'!U30</f>
        <v>229367.5</v>
      </c>
      <c r="V30" s="26">
        <f>'м.р. Ставропольский'!V30+'г. Жигулевск'!V30</f>
        <v>0</v>
      </c>
      <c r="W30" s="26">
        <f>'м.р. Ставропольский'!W30+'г. Жигулевск'!W30</f>
        <v>27.1</v>
      </c>
      <c r="X30" s="26">
        <f>'м.р. Ставропольский'!X30+'г. Жигулевск'!X30</f>
        <v>40.700000000000003</v>
      </c>
      <c r="Y30" s="26">
        <f>'м.р. Ставропольский'!Y30+'г. Жигулевск'!Y30</f>
        <v>0</v>
      </c>
      <c r="Z30" s="26">
        <f>'м.р. Ставропольский'!Z30+'г. Жигулевск'!Z30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Ставропольский'!P31+'г. Жигулевск'!P31</f>
        <v>36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1314.6</v>
      </c>
      <c r="Q21" s="25">
        <f t="shared" ref="Q21:Z21" si="0">Q22+Q24+Q27+Q28</f>
        <v>128.9</v>
      </c>
      <c r="R21" s="25">
        <f>U21+V21+W21</f>
        <v>813518.4</v>
      </c>
      <c r="S21" s="25">
        <f t="shared" si="0"/>
        <v>31029.1</v>
      </c>
      <c r="T21" s="25">
        <f>X21+Y21+Z21</f>
        <v>39902.6</v>
      </c>
      <c r="U21" s="25">
        <f t="shared" si="0"/>
        <v>813278.6</v>
      </c>
      <c r="V21" s="25">
        <f t="shared" si="0"/>
        <v>0</v>
      </c>
      <c r="W21" s="25">
        <f t="shared" si="0"/>
        <v>239.8</v>
      </c>
      <c r="X21" s="25">
        <f t="shared" si="0"/>
        <v>39902.6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63.800000000000004</v>
      </c>
      <c r="Q22" s="26">
        <v>2.1</v>
      </c>
      <c r="R22" s="26">
        <v>66843.600000000006</v>
      </c>
      <c r="S22" s="26">
        <v>3920.1000000000004</v>
      </c>
      <c r="T22" s="26">
        <v>1955.7</v>
      </c>
      <c r="U22" s="26">
        <v>66803.900000000009</v>
      </c>
      <c r="V22" s="26">
        <v>0</v>
      </c>
      <c r="W22" s="26">
        <v>39.700000000000003</v>
      </c>
      <c r="X22" s="26">
        <v>1955.7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56.800000000000004</v>
      </c>
      <c r="Q23" s="26">
        <v>2.1</v>
      </c>
      <c r="R23" s="26">
        <v>59733.000000000015</v>
      </c>
      <c r="S23" s="26">
        <v>2662.4</v>
      </c>
      <c r="T23" s="26">
        <v>1955.7</v>
      </c>
      <c r="U23" s="26">
        <v>59693.30000000001</v>
      </c>
      <c r="V23" s="26">
        <v>0</v>
      </c>
      <c r="W23" s="26">
        <v>39.700000000000003</v>
      </c>
      <c r="X23" s="26">
        <v>1955.7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764</v>
      </c>
      <c r="Q24" s="26">
        <v>99.4</v>
      </c>
      <c r="R24" s="26">
        <v>555254.1</v>
      </c>
      <c r="S24" s="26">
        <v>15052.8</v>
      </c>
      <c r="T24" s="26">
        <v>29370.799999999999</v>
      </c>
      <c r="U24" s="26">
        <v>555066.69999999995</v>
      </c>
      <c r="V24" s="26">
        <v>0</v>
      </c>
      <c r="W24" s="26">
        <v>187.4</v>
      </c>
      <c r="X24" s="26">
        <v>29370.799999999999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464.9</v>
      </c>
      <c r="Q25" s="26">
        <v>7.7000000000000011</v>
      </c>
      <c r="R25" s="26">
        <v>368828.2</v>
      </c>
      <c r="S25" s="26">
        <v>8420.9</v>
      </c>
      <c r="T25" s="26">
        <v>3524.9</v>
      </c>
      <c r="U25" s="26">
        <v>368640.80000000005</v>
      </c>
      <c r="V25" s="26">
        <v>0</v>
      </c>
      <c r="W25" s="26">
        <v>187.4</v>
      </c>
      <c r="X25" s="26">
        <v>3524.9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25</v>
      </c>
      <c r="Q26" s="26">
        <v>89</v>
      </c>
      <c r="R26" s="26">
        <v>17840</v>
      </c>
      <c r="S26" s="26">
        <v>0</v>
      </c>
      <c r="T26" s="26">
        <v>24573.300000000003</v>
      </c>
      <c r="U26" s="26">
        <v>17840</v>
      </c>
      <c r="V26" s="26">
        <v>0</v>
      </c>
      <c r="W26" s="26">
        <v>0</v>
      </c>
      <c r="X26" s="26">
        <v>24573.300000000003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145.9</v>
      </c>
      <c r="Q27" s="26">
        <v>1.5</v>
      </c>
      <c r="R27" s="26">
        <v>61034.899999999994</v>
      </c>
      <c r="S27" s="26">
        <v>2280.3000000000002</v>
      </c>
      <c r="T27" s="26">
        <v>734.6</v>
      </c>
      <c r="U27" s="26">
        <v>61034.899999999994</v>
      </c>
      <c r="V27" s="26">
        <v>0</v>
      </c>
      <c r="W27" s="26">
        <v>0</v>
      </c>
      <c r="X27" s="26">
        <v>734.6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340.90000000000003</v>
      </c>
      <c r="Q28" s="26">
        <v>25.9</v>
      </c>
      <c r="R28" s="26">
        <v>130385.8</v>
      </c>
      <c r="S28" s="26">
        <v>9775.9</v>
      </c>
      <c r="T28" s="26">
        <v>7841.4999999999982</v>
      </c>
      <c r="U28" s="26">
        <v>130373.1</v>
      </c>
      <c r="V28" s="26">
        <v>0</v>
      </c>
      <c r="W28" s="26">
        <v>12.7</v>
      </c>
      <c r="X28" s="26">
        <v>7841.4999999999982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257.00000000000006</v>
      </c>
      <c r="Q29" s="26">
        <v>2.6</v>
      </c>
      <c r="R29" s="26">
        <v>160102.09999999998</v>
      </c>
      <c r="S29" s="26">
        <v>3393.8999999999996</v>
      </c>
      <c r="T29" s="26">
        <v>1185.3</v>
      </c>
      <c r="U29" s="26">
        <v>160102.09999999998</v>
      </c>
      <c r="V29" s="26">
        <v>0</v>
      </c>
      <c r="W29" s="26">
        <v>0</v>
      </c>
      <c r="X29" s="26">
        <v>1185.3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194.20000000000002</v>
      </c>
      <c r="Q30" s="26">
        <v>0</v>
      </c>
      <c r="R30" s="26">
        <v>120337.3</v>
      </c>
      <c r="S30" s="26">
        <v>576.4</v>
      </c>
      <c r="T30" s="26">
        <v>0</v>
      </c>
      <c r="U30" s="26">
        <v>120337.3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24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"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x14ac:dyDescent="0.2"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x14ac:dyDescent="0.2"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x14ac:dyDescent="0.2"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x14ac:dyDescent="0.2"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x14ac:dyDescent="0.2"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x14ac:dyDescent="0.2"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x14ac:dyDescent="0.2"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x14ac:dyDescent="0.2"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x14ac:dyDescent="0.2"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1089</v>
      </c>
      <c r="Q21" s="25">
        <f t="shared" ref="Q21:Z21" si="0">Q22+Q24+Q27+Q28</f>
        <v>46.9</v>
      </c>
      <c r="R21" s="25">
        <f>U21+V21+W21</f>
        <v>650696.69999999995</v>
      </c>
      <c r="S21" s="25">
        <f t="shared" si="0"/>
        <v>51032.4</v>
      </c>
      <c r="T21" s="25">
        <f>X21+Y21+Z21</f>
        <v>14457.5</v>
      </c>
      <c r="U21" s="25">
        <f t="shared" si="0"/>
        <v>647729.6</v>
      </c>
      <c r="V21" s="25">
        <f t="shared" si="0"/>
        <v>0</v>
      </c>
      <c r="W21" s="25">
        <f t="shared" si="0"/>
        <v>2967.1000000000004</v>
      </c>
      <c r="X21" s="25">
        <f t="shared" si="0"/>
        <v>14337.3</v>
      </c>
      <c r="Y21" s="25">
        <f t="shared" si="0"/>
        <v>0</v>
      </c>
      <c r="Z21" s="25">
        <f t="shared" si="0"/>
        <v>120.2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40.200000000000003</v>
      </c>
      <c r="Q22" s="26"/>
      <c r="R22" s="26">
        <v>43477.8</v>
      </c>
      <c r="S22" s="26">
        <v>2419.6999999999998</v>
      </c>
      <c r="T22" s="26"/>
      <c r="U22" s="26">
        <v>42958.8</v>
      </c>
      <c r="V22" s="26"/>
      <c r="W22" s="26">
        <v>519</v>
      </c>
      <c r="X22" s="26"/>
      <c r="Y22" s="26"/>
      <c r="Z22" s="26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30.2</v>
      </c>
      <c r="Q23" s="26"/>
      <c r="R23" s="26">
        <v>34175.5</v>
      </c>
      <c r="S23" s="26">
        <v>2086.4</v>
      </c>
      <c r="T23" s="26"/>
      <c r="U23" s="26">
        <v>33901</v>
      </c>
      <c r="V23" s="26"/>
      <c r="W23" s="26">
        <v>274.5</v>
      </c>
      <c r="X23" s="26"/>
      <c r="Y23" s="26"/>
      <c r="Z23" s="26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620.9</v>
      </c>
      <c r="Q24" s="26">
        <v>33</v>
      </c>
      <c r="R24" s="26">
        <v>455228.4</v>
      </c>
      <c r="S24" s="26">
        <v>28002.5</v>
      </c>
      <c r="T24" s="26">
        <v>10107.5</v>
      </c>
      <c r="U24" s="26">
        <v>453109.9</v>
      </c>
      <c r="V24" s="26"/>
      <c r="W24" s="26">
        <v>2118.5</v>
      </c>
      <c r="X24" s="26">
        <v>9987.2999999999993</v>
      </c>
      <c r="Y24" s="26"/>
      <c r="Z24" s="26">
        <v>120.2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346.1</v>
      </c>
      <c r="Q25" s="26">
        <v>3.1</v>
      </c>
      <c r="R25" s="26">
        <v>272437.90000000002</v>
      </c>
      <c r="S25" s="26">
        <v>9250.9</v>
      </c>
      <c r="T25" s="26">
        <v>1933.1</v>
      </c>
      <c r="U25" s="26">
        <v>270437.8</v>
      </c>
      <c r="V25" s="26"/>
      <c r="W25" s="26">
        <v>2000.1</v>
      </c>
      <c r="X25" s="26">
        <v>1868.7</v>
      </c>
      <c r="Y25" s="26"/>
      <c r="Z25" s="26">
        <v>64.400000000000006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38.299999999999997</v>
      </c>
      <c r="Q26" s="26">
        <v>24.6</v>
      </c>
      <c r="R26" s="26">
        <v>24655</v>
      </c>
      <c r="S26" s="26">
        <v>725.4</v>
      </c>
      <c r="T26" s="26">
        <v>5807.7</v>
      </c>
      <c r="U26" s="26">
        <v>24655</v>
      </c>
      <c r="V26" s="26"/>
      <c r="W26" s="26"/>
      <c r="X26" s="26">
        <v>5807.7</v>
      </c>
      <c r="Y26" s="26"/>
      <c r="Z26" s="26"/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201.3</v>
      </c>
      <c r="Q27" s="26">
        <v>5</v>
      </c>
      <c r="R27" s="26">
        <v>75324.800000000003</v>
      </c>
      <c r="S27" s="26">
        <v>12330.6</v>
      </c>
      <c r="T27" s="26">
        <v>2431.6999999999998</v>
      </c>
      <c r="U27" s="26">
        <v>75136</v>
      </c>
      <c r="V27" s="26"/>
      <c r="W27" s="26">
        <v>188.8</v>
      </c>
      <c r="X27" s="26">
        <v>2431.6999999999998</v>
      </c>
      <c r="Y27" s="26"/>
      <c r="Z27" s="26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226.6</v>
      </c>
      <c r="Q28" s="26">
        <v>8.9</v>
      </c>
      <c r="R28" s="26">
        <v>76665.7</v>
      </c>
      <c r="S28" s="26">
        <v>8279.6</v>
      </c>
      <c r="T28" s="26">
        <v>1918.3</v>
      </c>
      <c r="U28" s="26">
        <v>76524.899999999994</v>
      </c>
      <c r="V28" s="26"/>
      <c r="W28" s="26">
        <v>140.80000000000001</v>
      </c>
      <c r="X28" s="26">
        <v>1918.3</v>
      </c>
      <c r="Y28" s="26"/>
      <c r="Z28" s="26"/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227.1</v>
      </c>
      <c r="Q29" s="26">
        <v>2.7</v>
      </c>
      <c r="R29" s="26">
        <v>150346.20000000001</v>
      </c>
      <c r="S29" s="26">
        <v>14847.6</v>
      </c>
      <c r="T29" s="26">
        <v>1352.8</v>
      </c>
      <c r="U29" s="26">
        <v>150227.79999999999</v>
      </c>
      <c r="V29" s="26"/>
      <c r="W29" s="26">
        <v>118.4</v>
      </c>
      <c r="X29" s="26">
        <v>1297</v>
      </c>
      <c r="Y29" s="26"/>
      <c r="Z29" s="26">
        <v>55.8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157.6</v>
      </c>
      <c r="Q30" s="26"/>
      <c r="R30" s="26">
        <v>98173.3</v>
      </c>
      <c r="S30" s="26">
        <v>8134.2</v>
      </c>
      <c r="T30" s="26"/>
      <c r="U30" s="26">
        <v>98158.9</v>
      </c>
      <c r="V30" s="26"/>
      <c r="W30" s="26">
        <v>14.4</v>
      </c>
      <c r="X30" s="26"/>
      <c r="Y30" s="26"/>
      <c r="Z30" s="26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1268.5999999999999</v>
      </c>
      <c r="Q21" s="25">
        <f t="shared" ref="Q21:Z21" si="0">Q22+Q24+Q27+Q28</f>
        <v>83.8</v>
      </c>
      <c r="R21" s="25">
        <f>U21+V21+W21</f>
        <v>684150.3</v>
      </c>
      <c r="S21" s="25">
        <f t="shared" si="0"/>
        <v>37114.5</v>
      </c>
      <c r="T21" s="25">
        <f>X21+Y21+Z21</f>
        <v>29850.400000000001</v>
      </c>
      <c r="U21" s="25">
        <f t="shared" si="0"/>
        <v>683724.4</v>
      </c>
      <c r="V21" s="25">
        <f t="shared" si="0"/>
        <v>0</v>
      </c>
      <c r="W21" s="25">
        <f t="shared" si="0"/>
        <v>425.9</v>
      </c>
      <c r="X21" s="25">
        <f t="shared" si="0"/>
        <v>29850.400000000001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37.5</v>
      </c>
      <c r="Q22" s="26">
        <v>2</v>
      </c>
      <c r="R22" s="26">
        <v>37483.300000000003</v>
      </c>
      <c r="S22" s="26">
        <v>2277.4</v>
      </c>
      <c r="T22" s="26">
        <v>1654.4</v>
      </c>
      <c r="U22" s="26">
        <v>37459.599999999999</v>
      </c>
      <c r="V22" s="26">
        <v>0</v>
      </c>
      <c r="W22" s="26">
        <v>23.7</v>
      </c>
      <c r="X22" s="26">
        <v>1654.4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34.4</v>
      </c>
      <c r="Q23" s="26">
        <v>1</v>
      </c>
      <c r="R23" s="26">
        <v>35094.6</v>
      </c>
      <c r="S23" s="26">
        <v>2211.6999999999998</v>
      </c>
      <c r="T23" s="26">
        <v>973.4</v>
      </c>
      <c r="U23" s="26">
        <v>35082.400000000001</v>
      </c>
      <c r="V23" s="26">
        <v>0</v>
      </c>
      <c r="W23" s="26">
        <v>12.2</v>
      </c>
      <c r="X23" s="26">
        <v>973.4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711.8</v>
      </c>
      <c r="Q24" s="26">
        <v>47.9</v>
      </c>
      <c r="R24" s="26">
        <v>452526.50000000006</v>
      </c>
      <c r="S24" s="26">
        <v>23039.5</v>
      </c>
      <c r="T24" s="26">
        <v>14366.200000000003</v>
      </c>
      <c r="U24" s="26">
        <v>452193.4</v>
      </c>
      <c r="V24" s="26">
        <v>0</v>
      </c>
      <c r="W24" s="26">
        <v>333.1</v>
      </c>
      <c r="X24" s="26">
        <v>14366.200000000003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351</v>
      </c>
      <c r="Q25" s="26">
        <v>10.899999999999999</v>
      </c>
      <c r="R25" s="26">
        <v>239515.19999999995</v>
      </c>
      <c r="S25" s="26">
        <v>11786.4</v>
      </c>
      <c r="T25" s="26">
        <v>3822.8</v>
      </c>
      <c r="U25" s="26">
        <v>239235.8</v>
      </c>
      <c r="V25" s="26">
        <v>0</v>
      </c>
      <c r="W25" s="26">
        <v>279.39999999999998</v>
      </c>
      <c r="X25" s="26">
        <v>3822.8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32.200000000000003</v>
      </c>
      <c r="Q26" s="26">
        <v>29.2</v>
      </c>
      <c r="R26" s="26">
        <v>21435.4</v>
      </c>
      <c r="S26" s="26">
        <v>2990</v>
      </c>
      <c r="T26" s="26">
        <v>7647.1</v>
      </c>
      <c r="U26" s="26">
        <v>21435.4</v>
      </c>
      <c r="V26" s="26">
        <v>0</v>
      </c>
      <c r="W26" s="26">
        <v>0</v>
      </c>
      <c r="X26" s="26">
        <v>7647.1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132.80000000000001</v>
      </c>
      <c r="Q27" s="26">
        <v>0.5</v>
      </c>
      <c r="R27" s="26">
        <v>43684.200000000004</v>
      </c>
      <c r="S27" s="26">
        <v>662.6</v>
      </c>
      <c r="T27" s="26">
        <v>309</v>
      </c>
      <c r="U27" s="26">
        <v>43633.80000000001</v>
      </c>
      <c r="V27" s="26">
        <v>0</v>
      </c>
      <c r="W27" s="26">
        <v>50.4</v>
      </c>
      <c r="X27" s="26">
        <v>309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386.50000000000006</v>
      </c>
      <c r="Q28" s="26">
        <v>33.4</v>
      </c>
      <c r="R28" s="26">
        <v>150456.29999999999</v>
      </c>
      <c r="S28" s="26">
        <v>11135</v>
      </c>
      <c r="T28" s="26">
        <v>13520.8</v>
      </c>
      <c r="U28" s="26">
        <v>150437.59999999998</v>
      </c>
      <c r="V28" s="26">
        <v>0</v>
      </c>
      <c r="W28" s="26">
        <v>18.7</v>
      </c>
      <c r="X28" s="26">
        <v>13520.8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275.7</v>
      </c>
      <c r="Q29" s="26">
        <v>1.6</v>
      </c>
      <c r="R29" s="26">
        <v>157137.90000000002</v>
      </c>
      <c r="S29" s="26">
        <v>2638.8</v>
      </c>
      <c r="T29" s="26">
        <v>870.8</v>
      </c>
      <c r="U29" s="26">
        <v>157084.20000000001</v>
      </c>
      <c r="V29" s="26">
        <v>0</v>
      </c>
      <c r="W29" s="26">
        <v>53.7</v>
      </c>
      <c r="X29" s="26">
        <v>870.8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209</v>
      </c>
      <c r="Q30" s="26">
        <v>0.1</v>
      </c>
      <c r="R30" s="26">
        <v>109057.29999999999</v>
      </c>
      <c r="S30" s="26">
        <v>1082.5</v>
      </c>
      <c r="T30" s="26">
        <v>40.700000000000003</v>
      </c>
      <c r="U30" s="26">
        <v>109030.20000000001</v>
      </c>
      <c r="V30" s="26">
        <v>0</v>
      </c>
      <c r="W30" s="26">
        <v>27.1</v>
      </c>
      <c r="X30" s="26">
        <v>40.700000000000003</v>
      </c>
      <c r="Y30" s="26">
        <v>0</v>
      </c>
      <c r="Z30" s="26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12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Алексеевский'!P21+'м.р. Борский'!P21+'м.р. Нефтегорский'!P21</f>
        <v>1451.3</v>
      </c>
      <c r="Q21" s="25">
        <f>'м.р. Алексеевский'!Q21+'м.р. Борский'!Q21+'м.р. Нефтегорский'!Q21</f>
        <v>77.599999999999994</v>
      </c>
      <c r="R21" s="25">
        <f>'м.р. Алексеевский'!R21+'м.р. Борский'!R21+'м.р. Нефтегорский'!R21</f>
        <v>782693.5</v>
      </c>
      <c r="S21" s="25">
        <f>'м.р. Алексеевский'!S21+'м.р. Борский'!S21+'м.р. Нефтегорский'!S21</f>
        <v>31576.799999999999</v>
      </c>
      <c r="T21" s="25">
        <f>'м.р. Алексеевский'!T21+'м.р. Борский'!T21+'м.р. Нефтегорский'!T21</f>
        <v>25898.699999999997</v>
      </c>
      <c r="U21" s="25">
        <f>'м.р. Алексеевский'!U21+'м.р. Борский'!U21+'м.р. Нефтегорский'!U21</f>
        <v>781843.39999999991</v>
      </c>
      <c r="V21" s="25">
        <f>'м.р. Алексеевский'!V21+'м.р. Борский'!V21+'м.р. Нефтегорский'!V21</f>
        <v>0</v>
      </c>
      <c r="W21" s="25">
        <f>'м.р. Алексеевский'!W21+'м.р. Борский'!W21+'м.р. Нефтегорский'!W21</f>
        <v>850.1</v>
      </c>
      <c r="X21" s="25">
        <f>'м.р. Алексеевский'!X21+'м.р. Борский'!X21+'м.р. Нефтегорский'!X21</f>
        <v>25895.199999999997</v>
      </c>
      <c r="Y21" s="25">
        <f>'м.р. Алексеевский'!Y21+'м.р. Борский'!Y21+'м.р. Нефтегорский'!Y21</f>
        <v>0</v>
      </c>
      <c r="Z21" s="25">
        <f>'м.р. Алексеевский'!Z21+'м.р. Борский'!Z21+'м.р. Нефтегорский'!Z21</f>
        <v>3.5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Алексеевский'!P22+'м.р. Борский'!P22+'м.р. Нефтегорский'!P22</f>
        <v>52.600000000000009</v>
      </c>
      <c r="Q22" s="26">
        <f>'м.р. Алексеевский'!Q22+'м.р. Борский'!Q22+'м.р. Нефтегорский'!Q22</f>
        <v>3</v>
      </c>
      <c r="R22" s="26">
        <f>'м.р. Алексеевский'!R22+'м.р. Борский'!R22+'м.р. Нефтегорский'!R22</f>
        <v>46347.8</v>
      </c>
      <c r="S22" s="26">
        <f>'м.р. Алексеевский'!S22+'м.р. Борский'!S22+'м.р. Нефтегорский'!S22</f>
        <v>4595.5</v>
      </c>
      <c r="T22" s="26">
        <f>'м.р. Алексеевский'!T22+'м.р. Борский'!T22+'м.р. Нефтегорский'!T22</f>
        <v>2269.1999999999998</v>
      </c>
      <c r="U22" s="26">
        <f>'м.р. Алексеевский'!U22+'м.р. Борский'!U22+'м.р. Нефтегорский'!U22</f>
        <v>46300.800000000003</v>
      </c>
      <c r="V22" s="26">
        <f>'м.р. Алексеевский'!V22+'м.р. Борский'!V22+'м.р. Нефтегорский'!V22</f>
        <v>0</v>
      </c>
      <c r="W22" s="26">
        <f>'м.р. Алексеевский'!W22+'м.р. Борский'!W22+'м.р. Нефтегорский'!W22</f>
        <v>47</v>
      </c>
      <c r="X22" s="26">
        <f>'м.р. Алексеевский'!X22+'м.р. Борский'!X22+'м.р. Нефтегорский'!X22</f>
        <v>2269.1999999999998</v>
      </c>
      <c r="Y22" s="26">
        <f>'м.р. Алексеевский'!Y22+'м.р. Борский'!Y22+'м.р. Нефтегорский'!Y22</f>
        <v>0</v>
      </c>
      <c r="Z22" s="26">
        <f>'м.р. Алексеевский'!Z22+'м.р. Борский'!Z22+'м.р. Нефтегорский'!Z22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Алексеевский'!P23+'м.р. Борский'!P23+'м.р. Нефтегорский'!P23</f>
        <v>30.799999999999997</v>
      </c>
      <c r="Q23" s="26">
        <f>'м.р. Алексеевский'!Q23+'м.р. Борский'!Q23+'м.р. Нефтегорский'!Q23</f>
        <v>0</v>
      </c>
      <c r="R23" s="26">
        <f>'м.р. Алексеевский'!R23+'м.р. Борский'!R23+'м.р. Нефтегорский'!R23</f>
        <v>30173.7</v>
      </c>
      <c r="S23" s="26">
        <f>'м.р. Алексеевский'!S23+'м.р. Борский'!S23+'м.р. Нефтегорский'!S23</f>
        <v>3613.2</v>
      </c>
      <c r="T23" s="26">
        <f>'м.р. Алексеевский'!T23+'м.р. Борский'!T23+'м.р. Нефтегорский'!T23</f>
        <v>0</v>
      </c>
      <c r="U23" s="26">
        <f>'м.р. Алексеевский'!U23+'м.р. Борский'!U23+'м.р. Нефтегорский'!U23</f>
        <v>30143.300000000003</v>
      </c>
      <c r="V23" s="26">
        <f>'м.р. Алексеевский'!V23+'м.р. Борский'!V23+'м.р. Нефтегорский'!V23</f>
        <v>0</v>
      </c>
      <c r="W23" s="26">
        <f>'м.р. Алексеевский'!W23+'м.р. Борский'!W23+'м.р. Нефтегорский'!W23</f>
        <v>30.4</v>
      </c>
      <c r="X23" s="26">
        <f>'м.р. Алексеевский'!X23+'м.р. Борский'!X23+'м.р. Нефтегорский'!X23</f>
        <v>0</v>
      </c>
      <c r="Y23" s="26">
        <f>'м.р. Алексеевский'!Y23+'м.р. Борский'!Y23+'м.р. Нефтегорский'!Y23</f>
        <v>0</v>
      </c>
      <c r="Z23" s="26">
        <f>'м.р. Алексеевский'!Z23+'м.р. Борский'!Z23+'м.р. Нефтегорский'!Z23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Алексеевский'!P24+'м.р. Борский'!P24+'м.р. Нефтегорский'!P24</f>
        <v>780.30000000000007</v>
      </c>
      <c r="Q24" s="26">
        <f>'м.р. Алексеевский'!Q24+'м.р. Борский'!Q24+'м.р. Нефтегорский'!Q24</f>
        <v>49.3</v>
      </c>
      <c r="R24" s="26">
        <f>'м.р. Алексеевский'!R24+'м.р. Борский'!R24+'м.р. Нефтегорский'!R24</f>
        <v>531209</v>
      </c>
      <c r="S24" s="26">
        <f>'м.р. Алексеевский'!S24+'м.р. Борский'!S24+'м.р. Нефтегорский'!S24</f>
        <v>21310.799999999999</v>
      </c>
      <c r="T24" s="26">
        <f>'м.р. Алексеевский'!T24+'м.р. Борский'!T24+'м.р. Нефтегорский'!T24</f>
        <v>15662.5</v>
      </c>
      <c r="U24" s="26">
        <f>'м.р. Алексеевский'!U24+'м.р. Борский'!U24+'м.р. Нефтегорский'!U24</f>
        <v>530410.89999999991</v>
      </c>
      <c r="V24" s="26">
        <f>'м.р. Алексеевский'!V24+'м.р. Борский'!V24+'м.р. Нефтегорский'!V24</f>
        <v>0</v>
      </c>
      <c r="W24" s="26">
        <f>'м.р. Алексеевский'!W24+'м.р. Борский'!W24+'м.р. Нефтегорский'!W24</f>
        <v>798.1</v>
      </c>
      <c r="X24" s="26">
        <f>'м.р. Алексеевский'!X24+'м.р. Борский'!X24+'м.р. Нефтегорский'!X24</f>
        <v>15659</v>
      </c>
      <c r="Y24" s="26">
        <f>'м.р. Алексеевский'!Y24+'м.р. Борский'!Y24+'м.р. Нефтегорский'!Y24</f>
        <v>0</v>
      </c>
      <c r="Z24" s="26">
        <f>'м.р. Алексеевский'!Z24+'м.р. Борский'!Z24+'м.р. Нефтегорский'!Z24</f>
        <v>3.5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Алексеевский'!P25+'м.р. Борский'!P25+'м.р. Нефтегорский'!P25</f>
        <v>426.19999999999993</v>
      </c>
      <c r="Q25" s="26">
        <f>'м.р. Алексеевский'!Q25+'м.р. Борский'!Q25+'м.р. Нефтегорский'!Q25</f>
        <v>14.100000000000001</v>
      </c>
      <c r="R25" s="26">
        <f>'м.р. Алексеевский'!R25+'м.р. Борский'!R25+'м.р. Нефтегорский'!R25</f>
        <v>311840.90000000002</v>
      </c>
      <c r="S25" s="26">
        <f>'м.р. Алексеевский'!S25+'м.р. Борский'!S25+'м.р. Нефтегорский'!S25</f>
        <v>9847.7999999999993</v>
      </c>
      <c r="T25" s="26">
        <f>'м.р. Алексеевский'!T25+'м.р. Борский'!T25+'м.р. Нефтегорский'!T25</f>
        <v>5632.7999999999993</v>
      </c>
      <c r="U25" s="26">
        <f>'м.р. Алексеевский'!U25+'м.р. Борский'!U25+'м.р. Нефтегорский'!U25</f>
        <v>311405.5</v>
      </c>
      <c r="V25" s="26">
        <f>'м.р. Алексеевский'!V25+'м.р. Борский'!V25+'м.р. Нефтегорский'!V25</f>
        <v>0</v>
      </c>
      <c r="W25" s="26">
        <f>'м.р. Алексеевский'!W25+'м.р. Борский'!W25+'м.р. Нефтегорский'!W25</f>
        <v>435.4</v>
      </c>
      <c r="X25" s="26">
        <f>'м.р. Алексеевский'!X25+'м.р. Борский'!X25+'м.р. Нефтегорский'!X25</f>
        <v>5632.7999999999993</v>
      </c>
      <c r="Y25" s="26">
        <f>'м.р. Алексеевский'!Y25+'м.р. Борский'!Y25+'м.р. Нефтегорский'!Y25</f>
        <v>0</v>
      </c>
      <c r="Z25" s="26">
        <f>'м.р. Алексеевский'!Z25+'м.р. Борский'!Z25+'м.р. Нефтегорский'!Z25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Алексеевский'!P26+'м.р. Борский'!P26+'м.р. Нефтегорский'!P26</f>
        <v>76.7</v>
      </c>
      <c r="Q26" s="26">
        <f>'м.р. Алексеевский'!Q26+'м.р. Борский'!Q26+'м.р. Нефтегорский'!Q26</f>
        <v>31.400000000000002</v>
      </c>
      <c r="R26" s="26">
        <f>'м.р. Алексеевский'!R26+'м.р. Борский'!R26+'м.р. Нефтегорский'!R26</f>
        <v>51407.399999999994</v>
      </c>
      <c r="S26" s="26">
        <f>'м.р. Алексеевский'!S26+'м.р. Борский'!S26+'м.р. Нефтегорский'!S26</f>
        <v>4325.7999999999993</v>
      </c>
      <c r="T26" s="26">
        <f>'м.р. Алексеевский'!T26+'м.р. Борский'!T26+'м.р. Нефтегорский'!T26</f>
        <v>7838</v>
      </c>
      <c r="U26" s="26">
        <f>'м.р. Алексеевский'!U26+'м.р. Борский'!U26+'м.р. Нефтегорский'!U26</f>
        <v>51063.199999999997</v>
      </c>
      <c r="V26" s="26">
        <f>'м.р. Алексеевский'!V26+'м.р. Борский'!V26+'м.р. Нефтегорский'!V26</f>
        <v>0</v>
      </c>
      <c r="W26" s="26">
        <f>'м.р. Алексеевский'!W26+'м.р. Борский'!W26+'м.р. Нефтегорский'!W26</f>
        <v>344.2</v>
      </c>
      <c r="X26" s="26">
        <f>'м.р. Алексеевский'!X26+'м.р. Борский'!X26+'м.р. Нефтегорский'!X26</f>
        <v>7834.5</v>
      </c>
      <c r="Y26" s="26">
        <f>'м.р. Алексеевский'!Y26+'м.р. Борский'!Y26+'м.р. Нефтегорский'!Y26</f>
        <v>0</v>
      </c>
      <c r="Z26" s="26">
        <f>'м.р. Алексеевский'!Z26+'м.р. Борский'!Z26+'м.р. Нефтегорский'!Z26</f>
        <v>3.5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Алексеевский'!P27+'м.р. Борский'!P27+'м.р. Нефтегорский'!P27</f>
        <v>193.2</v>
      </c>
      <c r="Q27" s="26">
        <f>'м.р. Алексеевский'!Q27+'м.р. Борский'!Q27+'м.р. Нефтегорский'!Q27</f>
        <v>5</v>
      </c>
      <c r="R27" s="26">
        <f>'м.р. Алексеевский'!R27+'м.р. Борский'!R27+'м.р. Нефтегорский'!R27</f>
        <v>63072.800000000003</v>
      </c>
      <c r="S27" s="26">
        <f>'м.р. Алексеевский'!S27+'м.р. Борский'!S27+'м.р. Нефтегорский'!S27</f>
        <v>2158.7999999999997</v>
      </c>
      <c r="T27" s="26">
        <f>'м.р. Алексеевский'!T27+'м.р. Борский'!T27+'м.р. Нефтегорский'!T27</f>
        <v>1994.5</v>
      </c>
      <c r="U27" s="26">
        <f>'м.р. Алексеевский'!U27+'м.р. Борский'!U27+'м.р. Нефтегорский'!U27</f>
        <v>63072.800000000003</v>
      </c>
      <c r="V27" s="26">
        <f>'м.р. Алексеевский'!V27+'м.р. Борский'!V27+'м.р. Нефтегорский'!V27</f>
        <v>0</v>
      </c>
      <c r="W27" s="26">
        <f>'м.р. Алексеевский'!W27+'м.р. Борский'!W27+'м.р. Нефтегорский'!W27</f>
        <v>0</v>
      </c>
      <c r="X27" s="26">
        <f>'м.р. Алексеевский'!X27+'м.р. Борский'!X27+'м.р. Нефтегорский'!X27</f>
        <v>1994.5</v>
      </c>
      <c r="Y27" s="26">
        <f>'м.р. Алексеевский'!Y27+'м.р. Борский'!Y27+'м.р. Нефтегорский'!Y27</f>
        <v>0</v>
      </c>
      <c r="Z27" s="26">
        <f>'м.р. Алексеевский'!Z27+'м.р. Борский'!Z27+'м.р. Нефтегорский'!Z27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Алексеевский'!P28+'м.р. Борский'!P28+'м.р. Нефтегорский'!P28</f>
        <v>425.2</v>
      </c>
      <c r="Q28" s="26">
        <f>'м.р. Алексеевский'!Q28+'м.р. Борский'!Q28+'м.р. Нефтегорский'!Q28</f>
        <v>20.3</v>
      </c>
      <c r="R28" s="26">
        <f>'м.р. Алексеевский'!R28+'м.р. Борский'!R28+'м.р. Нефтегорский'!R28</f>
        <v>142063.9</v>
      </c>
      <c r="S28" s="26">
        <f>'м.р. Алексеевский'!S28+'м.р. Борский'!S28+'м.р. Нефтегорский'!S28</f>
        <v>3511.7</v>
      </c>
      <c r="T28" s="26">
        <f>'м.р. Алексеевский'!T28+'м.р. Борский'!T28+'м.р. Нефтегорский'!T28</f>
        <v>5972.5</v>
      </c>
      <c r="U28" s="26">
        <f>'м.р. Алексеевский'!U28+'м.р. Борский'!U28+'м.р. Нефтегорский'!U28</f>
        <v>142058.9</v>
      </c>
      <c r="V28" s="26">
        <f>'м.р. Алексеевский'!V28+'м.р. Борский'!V28+'м.р. Нефтегорский'!V28</f>
        <v>0</v>
      </c>
      <c r="W28" s="26">
        <f>'м.р. Алексеевский'!W28+'м.р. Борский'!W28+'м.р. Нефтегорский'!W28</f>
        <v>5</v>
      </c>
      <c r="X28" s="26">
        <f>'м.р. Алексеевский'!X28+'м.р. Борский'!X28+'м.р. Нефтегорский'!X28</f>
        <v>5972.5</v>
      </c>
      <c r="Y28" s="26">
        <f>'м.р. Алексеевский'!Y28+'м.р. Борский'!Y28+'м.р. Нефтегорский'!Y28</f>
        <v>0</v>
      </c>
      <c r="Z28" s="26">
        <f>'м.р. Алексеевский'!Z28+'м.р. Борский'!Z28+'м.р. Нефтегорский'!Z28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Алексеевский'!P29+'м.р. Борский'!P29+'м.р. Нефтегорский'!P29</f>
        <v>246.20000000000002</v>
      </c>
      <c r="Q29" s="26">
        <f>'м.р. Алексеевский'!Q29+'м.р. Борский'!Q29+'м.р. Нефтегорский'!Q29</f>
        <v>3.3</v>
      </c>
      <c r="R29" s="26">
        <f>'м.р. Алексеевский'!R29+'м.р. Борский'!R29+'м.р. Нефтегорский'!R29</f>
        <v>149840.29999999999</v>
      </c>
      <c r="S29" s="26">
        <f>'м.р. Алексеевский'!S29+'м.р. Борский'!S29+'м.р. Нефтегорский'!S29</f>
        <v>4552.8</v>
      </c>
      <c r="T29" s="26">
        <f>'м.р. Алексеевский'!T29+'м.р. Борский'!T29+'м.р. Нефтегорский'!T29</f>
        <v>1934.7</v>
      </c>
      <c r="U29" s="26">
        <f>'м.р. Алексеевский'!U29+'м.р. Борский'!U29+'м.р. Нефтегорский'!U29</f>
        <v>149821.79999999999</v>
      </c>
      <c r="V29" s="26">
        <f>'м.р. Алексеевский'!V29+'м.р. Борский'!V29+'м.р. Нефтегорский'!V29</f>
        <v>0</v>
      </c>
      <c r="W29" s="26">
        <f>'м.р. Алексеевский'!W29+'м.р. Борский'!W29+'м.р. Нефтегорский'!W29</f>
        <v>18.5</v>
      </c>
      <c r="X29" s="26">
        <f>'м.р. Алексеевский'!X29+'м.р. Борский'!X29+'м.р. Нефтегорский'!X29</f>
        <v>1934.7</v>
      </c>
      <c r="Y29" s="26">
        <f>'м.р. Алексеевский'!Y29+'м.р. Борский'!Y29+'м.р. Нефтегорский'!Y29</f>
        <v>0</v>
      </c>
      <c r="Z29" s="26">
        <f>'м.р. Алексеевский'!Z29+'м.р. Борский'!Z29+'м.р. Нефтегорский'!Z29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Алексеевский'!P30+'м.р. Борский'!P30+'м.р. Нефтегорский'!P30</f>
        <v>197</v>
      </c>
      <c r="Q30" s="26">
        <f>'м.р. Алексеевский'!Q30+'м.р. Борский'!Q30+'м.р. Нефтегорский'!Q30</f>
        <v>1.4</v>
      </c>
      <c r="R30" s="26">
        <f>'м.р. Алексеевский'!R30+'м.р. Борский'!R30+'м.р. Нефтегорский'!R30</f>
        <v>111420.9</v>
      </c>
      <c r="S30" s="26">
        <f>'м.р. Алексеевский'!S30+'м.р. Борский'!S30+'м.р. Нефтегорский'!S30</f>
        <v>1691.8</v>
      </c>
      <c r="T30" s="26">
        <f>'м.р. Алексеевский'!T30+'м.р. Борский'!T30+'м.р. Нефтегорский'!T30</f>
        <v>1013.1</v>
      </c>
      <c r="U30" s="26">
        <f>'м.р. Алексеевский'!U30+'м.р. Борский'!U30+'м.р. Нефтегорский'!U30</f>
        <v>111402.4</v>
      </c>
      <c r="V30" s="26">
        <f>'м.р. Алексеевский'!V30+'м.р. Борский'!V30+'м.р. Нефтегорский'!V30</f>
        <v>0</v>
      </c>
      <c r="W30" s="26">
        <f>'м.р. Алексеевский'!W30+'м.р. Борский'!W30+'м.р. Нефтегорский'!W30</f>
        <v>18.5</v>
      </c>
      <c r="X30" s="26">
        <f>'м.р. Алексеевский'!X30+'м.р. Борский'!X30+'м.р. Нефтегорский'!X30</f>
        <v>1013.1</v>
      </c>
      <c r="Y30" s="26">
        <f>'м.р. Алексеевский'!Y30+'м.р. Борский'!Y30+'м.р. Нефтегорский'!Y30</f>
        <v>0</v>
      </c>
      <c r="Z30" s="26">
        <f>'м.р. Алексеевский'!Z30+'м.р. Борский'!Z30+'м.р. Нефтегорский'!Z30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Алексеевский'!P31+'м.р. Борский'!P31+'м.р. Нефтегорский'!P31</f>
        <v>21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U32" sqref="U32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265.39999999999998</v>
      </c>
      <c r="Q21" s="25">
        <f t="shared" ref="Q21:Z21" si="0">Q22+Q24+Q27+Q28</f>
        <v>20.200000000000003</v>
      </c>
      <c r="R21" s="25">
        <f>U21+V21+W21</f>
        <v>149013.70000000001</v>
      </c>
      <c r="S21" s="25">
        <f t="shared" si="0"/>
        <v>12234.4</v>
      </c>
      <c r="T21" s="25">
        <f>X21+Y21+Z21</f>
        <v>6567.7999999999993</v>
      </c>
      <c r="U21" s="25">
        <f t="shared" si="0"/>
        <v>149013.70000000001</v>
      </c>
      <c r="V21" s="25">
        <f t="shared" si="0"/>
        <v>0</v>
      </c>
      <c r="W21" s="25">
        <f t="shared" si="0"/>
        <v>0</v>
      </c>
      <c r="X21" s="25">
        <f t="shared" si="0"/>
        <v>6567.7999999999993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12.9</v>
      </c>
      <c r="Q22" s="26">
        <v>0</v>
      </c>
      <c r="R22" s="26">
        <v>10921</v>
      </c>
      <c r="S22" s="26">
        <v>1058.5</v>
      </c>
      <c r="T22" s="26">
        <v>0</v>
      </c>
      <c r="U22" s="26">
        <v>10921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6.8999999999999995</v>
      </c>
      <c r="Q23" s="26">
        <v>0</v>
      </c>
      <c r="R23" s="26">
        <v>6639</v>
      </c>
      <c r="S23" s="26">
        <v>331.79999999999995</v>
      </c>
      <c r="T23" s="26">
        <v>0</v>
      </c>
      <c r="U23" s="26">
        <v>6639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146.6</v>
      </c>
      <c r="Q24" s="26">
        <v>11.4</v>
      </c>
      <c r="R24" s="26">
        <v>100109.60000000002</v>
      </c>
      <c r="S24" s="26">
        <v>9031.4</v>
      </c>
      <c r="T24" s="26">
        <v>3953.6</v>
      </c>
      <c r="U24" s="26">
        <v>100109.60000000002</v>
      </c>
      <c r="V24" s="26">
        <v>0</v>
      </c>
      <c r="W24" s="26">
        <v>0</v>
      </c>
      <c r="X24" s="26">
        <v>3953.6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88.1</v>
      </c>
      <c r="Q25" s="26">
        <v>4.5999999999999996</v>
      </c>
      <c r="R25" s="26">
        <v>64968.6</v>
      </c>
      <c r="S25" s="26">
        <v>4200.8</v>
      </c>
      <c r="T25" s="26">
        <v>2189.1999999999998</v>
      </c>
      <c r="U25" s="26">
        <v>64968.6</v>
      </c>
      <c r="V25" s="26">
        <v>0</v>
      </c>
      <c r="W25" s="26">
        <v>0</v>
      </c>
      <c r="X25" s="26">
        <v>2189.1999999999998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13.3</v>
      </c>
      <c r="Q26" s="26">
        <v>6.8</v>
      </c>
      <c r="R26" s="26">
        <v>8487.2000000000007</v>
      </c>
      <c r="S26" s="26">
        <v>2150.6</v>
      </c>
      <c r="T26" s="26">
        <v>1735.5</v>
      </c>
      <c r="U26" s="26">
        <v>8487.2000000000007</v>
      </c>
      <c r="V26" s="26">
        <v>0</v>
      </c>
      <c r="W26" s="26">
        <v>0</v>
      </c>
      <c r="X26" s="26">
        <v>1735.5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30</v>
      </c>
      <c r="Q27" s="26">
        <v>1.3</v>
      </c>
      <c r="R27" s="26">
        <v>11679.199999999999</v>
      </c>
      <c r="S27" s="26">
        <v>999.09999999999991</v>
      </c>
      <c r="T27" s="26">
        <v>548.79999999999995</v>
      </c>
      <c r="U27" s="26">
        <v>11679.199999999999</v>
      </c>
      <c r="V27" s="26">
        <v>0</v>
      </c>
      <c r="W27" s="26">
        <v>0</v>
      </c>
      <c r="X27" s="26">
        <v>548.79999999999995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75.900000000000006</v>
      </c>
      <c r="Q28" s="26">
        <v>7.5</v>
      </c>
      <c r="R28" s="26">
        <v>26303.9</v>
      </c>
      <c r="S28" s="26">
        <v>1145.4000000000001</v>
      </c>
      <c r="T28" s="26">
        <v>2065.4</v>
      </c>
      <c r="U28" s="26">
        <v>26303.9</v>
      </c>
      <c r="V28" s="26">
        <v>0</v>
      </c>
      <c r="W28" s="26">
        <v>0</v>
      </c>
      <c r="X28" s="26">
        <v>2065.4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36.199999999999996</v>
      </c>
      <c r="Q29" s="26">
        <v>0</v>
      </c>
      <c r="R29" s="26">
        <v>21526.5</v>
      </c>
      <c r="S29" s="26">
        <v>1722.9</v>
      </c>
      <c r="T29" s="26">
        <v>0</v>
      </c>
      <c r="U29" s="26">
        <v>21526.5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30.900000000000002</v>
      </c>
      <c r="Q30" s="26">
        <v>0</v>
      </c>
      <c r="R30" s="26">
        <v>18376.5</v>
      </c>
      <c r="S30" s="26">
        <v>1420.2</v>
      </c>
      <c r="T30" s="26">
        <v>0</v>
      </c>
      <c r="U30" s="26">
        <v>18376.5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537.29999999999995</v>
      </c>
      <c r="Q21" s="25">
        <f t="shared" ref="Q21:Z21" si="0">Q22+Q24+Q27+Q28</f>
        <v>20.5</v>
      </c>
      <c r="R21" s="25">
        <f>U21+V21+W21</f>
        <v>293144.7</v>
      </c>
      <c r="S21" s="25">
        <f t="shared" si="0"/>
        <v>8060.2</v>
      </c>
      <c r="T21" s="25">
        <f>X21+Y21+Z21</f>
        <v>9570.9</v>
      </c>
      <c r="U21" s="25">
        <f t="shared" si="0"/>
        <v>292946.7</v>
      </c>
      <c r="V21" s="25">
        <f t="shared" si="0"/>
        <v>0</v>
      </c>
      <c r="W21" s="25">
        <f t="shared" si="0"/>
        <v>198</v>
      </c>
      <c r="X21" s="25">
        <f t="shared" si="0"/>
        <v>9570.9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17.2</v>
      </c>
      <c r="Q22" s="26">
        <v>3</v>
      </c>
      <c r="R22" s="28">
        <v>17563</v>
      </c>
      <c r="S22" s="28">
        <v>2997.9</v>
      </c>
      <c r="T22" s="28">
        <v>2269.1999999999998</v>
      </c>
      <c r="U22" s="28">
        <v>17563</v>
      </c>
      <c r="V22" s="26">
        <v>0</v>
      </c>
      <c r="W22" s="26">
        <v>0</v>
      </c>
      <c r="X22" s="26">
        <v>2269.1999999999998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10.7</v>
      </c>
      <c r="Q23" s="26">
        <v>0</v>
      </c>
      <c r="R23" s="28">
        <v>12325.7</v>
      </c>
      <c r="S23" s="28">
        <v>2758.9</v>
      </c>
      <c r="T23" s="28">
        <v>0</v>
      </c>
      <c r="U23" s="28">
        <v>12325.7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282.5</v>
      </c>
      <c r="Q24" s="26">
        <v>13.1</v>
      </c>
      <c r="R24" s="28">
        <v>194616.4</v>
      </c>
      <c r="S24" s="28">
        <v>3066.9</v>
      </c>
      <c r="T24" s="28">
        <v>5655</v>
      </c>
      <c r="U24" s="28">
        <v>194418.4</v>
      </c>
      <c r="V24" s="26">
        <v>0</v>
      </c>
      <c r="W24" s="26">
        <v>198</v>
      </c>
      <c r="X24" s="26">
        <v>5655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166.89999999999998</v>
      </c>
      <c r="Q25" s="26">
        <v>4.7</v>
      </c>
      <c r="R25" s="28">
        <v>122071.1</v>
      </c>
      <c r="S25" s="28">
        <v>2011.6999999999998</v>
      </c>
      <c r="T25" s="28">
        <v>2144.6</v>
      </c>
      <c r="U25" s="28">
        <v>122071.1</v>
      </c>
      <c r="V25" s="26">
        <v>0</v>
      </c>
      <c r="W25" s="26">
        <v>0</v>
      </c>
      <c r="X25" s="26">
        <v>2144.6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31.200000000000003</v>
      </c>
      <c r="Q26" s="26">
        <v>6.7</v>
      </c>
      <c r="R26" s="28">
        <v>21662.1</v>
      </c>
      <c r="S26" s="28">
        <v>238.1</v>
      </c>
      <c r="T26" s="28">
        <v>2313</v>
      </c>
      <c r="U26" s="28">
        <v>21464.1</v>
      </c>
      <c r="V26" s="26">
        <v>0</v>
      </c>
      <c r="W26" s="26">
        <v>198</v>
      </c>
      <c r="X26" s="26">
        <v>2313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62.699999999999996</v>
      </c>
      <c r="Q27" s="26">
        <v>2</v>
      </c>
      <c r="R27" s="28">
        <v>22123.5</v>
      </c>
      <c r="S27" s="28">
        <v>924</v>
      </c>
      <c r="T27" s="28">
        <v>953.90000000000009</v>
      </c>
      <c r="U27" s="28">
        <v>22123.5</v>
      </c>
      <c r="V27" s="26">
        <v>0</v>
      </c>
      <c r="W27" s="26">
        <v>0</v>
      </c>
      <c r="X27" s="26">
        <v>953.90000000000009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174.9</v>
      </c>
      <c r="Q28" s="26">
        <v>2.4</v>
      </c>
      <c r="R28" s="28">
        <v>58841.799999999996</v>
      </c>
      <c r="S28" s="28">
        <v>1071.3999999999999</v>
      </c>
      <c r="T28" s="28">
        <v>692.8</v>
      </c>
      <c r="U28" s="28">
        <v>58841.799999999996</v>
      </c>
      <c r="V28" s="26">
        <v>0</v>
      </c>
      <c r="W28" s="26">
        <v>0</v>
      </c>
      <c r="X28" s="26">
        <v>692.8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75.700000000000017</v>
      </c>
      <c r="Q29" s="26">
        <v>1.4</v>
      </c>
      <c r="R29" s="26">
        <v>45002.500000000007</v>
      </c>
      <c r="S29" s="26">
        <v>217.1</v>
      </c>
      <c r="T29" s="26">
        <v>1013.1</v>
      </c>
      <c r="U29" s="26">
        <v>45002.500000000007</v>
      </c>
      <c r="V29" s="26">
        <v>0</v>
      </c>
      <c r="W29" s="26">
        <v>0</v>
      </c>
      <c r="X29" s="26">
        <v>1013.1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58.4</v>
      </c>
      <c r="Q30" s="26">
        <v>1.4</v>
      </c>
      <c r="R30" s="26">
        <v>32404.499999999996</v>
      </c>
      <c r="S30" s="26">
        <v>170</v>
      </c>
      <c r="T30" s="26">
        <v>1013.1</v>
      </c>
      <c r="U30" s="26">
        <v>32404.499999999996</v>
      </c>
      <c r="V30" s="26">
        <v>0</v>
      </c>
      <c r="W30" s="26">
        <v>0</v>
      </c>
      <c r="X30" s="26">
        <v>1013.1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7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B30" sqref="AB30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648.6</v>
      </c>
      <c r="Q21" s="25">
        <f t="shared" ref="Q21:Z21" si="0">Q22+Q24+Q27+Q28</f>
        <v>36.9</v>
      </c>
      <c r="R21" s="25">
        <f>U21+V21+W21</f>
        <v>340535.09999999992</v>
      </c>
      <c r="S21" s="25">
        <f t="shared" si="0"/>
        <v>11282.2</v>
      </c>
      <c r="T21" s="25">
        <f>X21+Y21+Z21</f>
        <v>9760</v>
      </c>
      <c r="U21" s="25">
        <f t="shared" si="0"/>
        <v>339882.99999999994</v>
      </c>
      <c r="V21" s="25">
        <f t="shared" si="0"/>
        <v>0</v>
      </c>
      <c r="W21" s="25">
        <f t="shared" si="0"/>
        <v>652.1</v>
      </c>
      <c r="X21" s="25">
        <f t="shared" si="0"/>
        <v>9756.5</v>
      </c>
      <c r="Y21" s="25">
        <f t="shared" si="0"/>
        <v>0</v>
      </c>
      <c r="Z21" s="25">
        <f t="shared" si="0"/>
        <v>3.5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22.500000000000004</v>
      </c>
      <c r="Q22" s="26">
        <v>0</v>
      </c>
      <c r="R22" s="26">
        <v>17863.8</v>
      </c>
      <c r="S22" s="26">
        <v>539.1</v>
      </c>
      <c r="T22" s="26">
        <v>0</v>
      </c>
      <c r="U22" s="26">
        <v>17816.8</v>
      </c>
      <c r="V22" s="26">
        <v>0</v>
      </c>
      <c r="W22" s="26">
        <v>47</v>
      </c>
      <c r="X22" s="26">
        <v>0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13.2</v>
      </c>
      <c r="Q23" s="26">
        <v>0</v>
      </c>
      <c r="R23" s="26">
        <v>11209</v>
      </c>
      <c r="S23" s="26">
        <v>522.5</v>
      </c>
      <c r="T23" s="26">
        <v>0</v>
      </c>
      <c r="U23" s="26">
        <v>11178.600000000002</v>
      </c>
      <c r="V23" s="26">
        <v>0</v>
      </c>
      <c r="W23" s="26">
        <v>30.4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351.20000000000005</v>
      </c>
      <c r="Q24" s="26">
        <v>24.8</v>
      </c>
      <c r="R24" s="26">
        <v>236483</v>
      </c>
      <c r="S24" s="26">
        <v>9212.5</v>
      </c>
      <c r="T24" s="26">
        <v>6053.9</v>
      </c>
      <c r="U24" s="26">
        <v>235882.89999999997</v>
      </c>
      <c r="V24" s="26">
        <v>0</v>
      </c>
      <c r="W24" s="26">
        <v>600.1</v>
      </c>
      <c r="X24" s="26">
        <v>6050.4</v>
      </c>
      <c r="Y24" s="26">
        <v>0</v>
      </c>
      <c r="Z24" s="26">
        <v>3.5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171.2</v>
      </c>
      <c r="Q25" s="26">
        <v>4.8</v>
      </c>
      <c r="R25" s="26">
        <v>124801.2</v>
      </c>
      <c r="S25" s="26">
        <v>3635.2999999999997</v>
      </c>
      <c r="T25" s="26">
        <v>1299</v>
      </c>
      <c r="U25" s="26">
        <v>124365.8</v>
      </c>
      <c r="V25" s="26">
        <v>0</v>
      </c>
      <c r="W25" s="26">
        <v>435.4</v>
      </c>
      <c r="X25" s="26">
        <v>1299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32.200000000000003</v>
      </c>
      <c r="Q26" s="26">
        <v>17.900000000000002</v>
      </c>
      <c r="R26" s="26">
        <v>21258.1</v>
      </c>
      <c r="S26" s="26">
        <v>1937.1</v>
      </c>
      <c r="T26" s="26">
        <v>3789.5</v>
      </c>
      <c r="U26" s="26">
        <v>21111.9</v>
      </c>
      <c r="V26" s="26">
        <v>0</v>
      </c>
      <c r="W26" s="26">
        <v>146.19999999999999</v>
      </c>
      <c r="X26" s="26">
        <v>3786</v>
      </c>
      <c r="Y26" s="26">
        <v>0</v>
      </c>
      <c r="Z26" s="26">
        <v>3.5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100.5</v>
      </c>
      <c r="Q27" s="26">
        <v>1.7</v>
      </c>
      <c r="R27" s="26">
        <v>29270.100000000002</v>
      </c>
      <c r="S27" s="26">
        <v>235.7</v>
      </c>
      <c r="T27" s="26">
        <v>491.8</v>
      </c>
      <c r="U27" s="26">
        <v>29270.100000000002</v>
      </c>
      <c r="V27" s="26">
        <v>0</v>
      </c>
      <c r="W27" s="26">
        <v>0</v>
      </c>
      <c r="X27" s="26">
        <v>491.8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174.39999999999998</v>
      </c>
      <c r="Q28" s="26">
        <v>10.4</v>
      </c>
      <c r="R28" s="26">
        <v>56918.2</v>
      </c>
      <c r="S28" s="26">
        <v>1294.8999999999999</v>
      </c>
      <c r="T28" s="26">
        <v>3214.3</v>
      </c>
      <c r="U28" s="26">
        <v>56913.2</v>
      </c>
      <c r="V28" s="26">
        <v>0</v>
      </c>
      <c r="W28" s="26">
        <v>5</v>
      </c>
      <c r="X28" s="26">
        <v>3214.3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134.30000000000001</v>
      </c>
      <c r="Q29" s="26">
        <v>1.9</v>
      </c>
      <c r="R29" s="26">
        <v>83311.3</v>
      </c>
      <c r="S29" s="26">
        <v>2612.8000000000002</v>
      </c>
      <c r="T29" s="26">
        <v>921.6</v>
      </c>
      <c r="U29" s="26">
        <v>83292.800000000003</v>
      </c>
      <c r="V29" s="26">
        <v>0</v>
      </c>
      <c r="W29" s="26">
        <v>18.5</v>
      </c>
      <c r="X29" s="26">
        <v>921.6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107.7</v>
      </c>
      <c r="Q30" s="26">
        <v>0</v>
      </c>
      <c r="R30" s="26">
        <v>60639.9</v>
      </c>
      <c r="S30" s="26">
        <v>101.6</v>
      </c>
      <c r="T30" s="26">
        <v>0</v>
      </c>
      <c r="U30" s="26">
        <v>60621.4</v>
      </c>
      <c r="V30" s="26">
        <v>0</v>
      </c>
      <c r="W30" s="26">
        <v>18.5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8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3" sqref="A33:Z33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Безенчукский'!P21+'м.р. Красноармейский'!P21+'м.р. Пестравский'!P21+'м.р.  Приволжский'!P21+'м.р. Хворостянский'!P21+'г. Чапаевск'!P21</f>
        <v>3868.6000000000008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157.6</v>
      </c>
      <c r="R21" s="25">
        <f>'м.р. Безенчукский'!R21+'м.р. Красноармейский'!R21+'м.р. Пестравский'!R21+'м.р.  Приволжский'!R21+'м.р. Хворостянский'!R21+'г. Чапаевск'!R21</f>
        <v>2195679.2999999998</v>
      </c>
      <c r="S21" s="25">
        <f>'м.р. Безенчукский'!S21+'м.р. Красноармейский'!S21+'м.р. Пестравский'!S21+'м.р.  Приволжский'!S21+'м.р. Хворостянский'!S21+'г. Чапаевск'!S21</f>
        <v>157133.20000000001</v>
      </c>
      <c r="T21" s="25">
        <f>'м.р. Безенчукский'!T21+'м.р. Красноармейский'!T21+'м.р. Пестравский'!T21+'м.р.  Приволжский'!T21+'м.р. Хворостянский'!T21+'г. Чапаевск'!T21</f>
        <v>55294.099999999991</v>
      </c>
      <c r="U21" s="25">
        <f>'м.р. Безенчукский'!U21+'м.р. Красноармейский'!U21+'м.р. Пестравский'!U21+'м.р.  Приволжский'!U21+'м.р. Хворостянский'!U21+'г. Чапаевск'!U21</f>
        <v>2195208.5</v>
      </c>
      <c r="V21" s="25">
        <f>'м.р. Безенчукский'!V21+'м.р. Красноармейский'!V21+'м.р. Пестравский'!V21+'м.р.  Приволжский'!V21+'м.р. Хворостянский'!V21+'г. Чапаевск'!V21</f>
        <v>0</v>
      </c>
      <c r="W21" s="25">
        <f>'м.р. Безенчукский'!W21+'м.р. Красноармейский'!W21+'м.р. Пестравский'!W21+'м.р.  Приволжский'!W21+'м.р. Хворостянский'!W21+'г. Чапаевск'!W21</f>
        <v>470.79999999999995</v>
      </c>
      <c r="X21" s="25">
        <f>'м.р. Безенчукский'!X21+'м.р. Красноармейский'!X21+'м.р. Пестравский'!X21+'м.р.  Приволжский'!X21+'м.р. Хворостянский'!X21+'г. Чапаевск'!X21</f>
        <v>55294.099999999991</v>
      </c>
      <c r="Y21" s="25">
        <f>'м.р. Безенчукский'!Y21+'м.р. Красноармейский'!Y21+'м.р. Пестравский'!Y21+'м.р.  Приволжский'!Y21+'м.р. Хворостянский'!Y21+'г. Чапаевск'!Y21</f>
        <v>0</v>
      </c>
      <c r="Z21" s="25">
        <f>'м.р. Безенчукский'!Z21+'м.р. Красноармейский'!Z21+'м.р. Пестравский'!Z21+'м.р.  Приволжский'!Z21+'м.р. Хворостянский'!Z21+'г. Чапаевск'!Z21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Безенчукский'!P22+'м.р. Красноармейский'!P22+'м.р. Пестравский'!P22+'м.р.  Приволжский'!P22+'м.р. Хворостянский'!P22+'г. Чапаевск'!P22</f>
        <v>102.09999999999998</v>
      </c>
      <c r="Q22" s="26">
        <f>'м.р. Безенчукский'!Q22+'м.р. Красноармейский'!Q22+'м.р. Пестравский'!Q22+'м.р.  Приволжский'!Q22+'м.р. Хворостянский'!Q22+'г. Чапаевск'!Q22</f>
        <v>2</v>
      </c>
      <c r="R22" s="26">
        <f>'м.р. Безенчукский'!R22+'м.р. Красноармейский'!R22+'м.р. Пестравский'!R22+'м.р.  Приволжский'!R22+'м.р. Хворостянский'!R22+'г. Чапаевск'!R22</f>
        <v>95390.6</v>
      </c>
      <c r="S22" s="26">
        <f>'м.р. Безенчукский'!S22+'м.р. Красноармейский'!S22+'м.р. Пестравский'!S22+'м.р.  Приволжский'!S22+'м.р. Хворостянский'!S22+'г. Чапаевск'!S22</f>
        <v>4804.7</v>
      </c>
      <c r="T22" s="26">
        <f>'м.р. Безенчукский'!T22+'м.р. Красноармейский'!T22+'м.р. Пестравский'!T22+'м.р.  Приволжский'!T22+'м.р. Хворостянский'!T22+'г. Чапаевск'!T22</f>
        <v>1320</v>
      </c>
      <c r="U22" s="26">
        <f>'м.р. Безенчукский'!U22+'м.р. Красноармейский'!U22+'м.р. Пестравский'!U22+'м.р.  Приволжский'!U22+'м.р. Хворостянский'!U22+'г. Чапаевск'!U22</f>
        <v>95390.6</v>
      </c>
      <c r="V22" s="26">
        <f>'м.р. Безенчукский'!V22+'м.р. Красноармейский'!V22+'м.р. Пестравский'!V22+'м.р.  Приволжский'!V22+'м.р. Хворостянский'!V22+'г. Чапаевск'!V22</f>
        <v>0</v>
      </c>
      <c r="W22" s="26">
        <f>'м.р. Безенчукский'!W22+'м.р. Красноармейский'!W22+'м.р. Пестравский'!W22+'м.р.  Приволжский'!W22+'м.р. Хворостянский'!W22+'г. Чапаевск'!W22</f>
        <v>0</v>
      </c>
      <c r="X22" s="26">
        <f>'м.р. Безенчукский'!X22+'м.р. Красноармейский'!X22+'м.р. Пестравский'!X22+'м.р.  Приволжский'!X22+'м.р. Хворостянский'!X22+'г. Чапаевск'!X22</f>
        <v>1320</v>
      </c>
      <c r="Y22" s="26">
        <f>'м.р. Безенчукский'!Y22+'м.р. Красноармейский'!Y22+'м.р. Пестравский'!Y22+'м.р.  Приволжский'!Y22+'м.р. Хворостянский'!Y22+'г. Чапаевск'!Y22</f>
        <v>0</v>
      </c>
      <c r="Z22" s="26">
        <f>'м.р. Безенчукский'!Z22+'м.р. Красноармейский'!Z22+'м.р. Пестравский'!Z22+'м.р.  Приволжский'!Z22+'м.р. Хворостянский'!Z22+'г. Чапаевск'!Z22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Безенчукский'!P23+'м.р. Красноармейский'!P23+'м.р. Пестравский'!P23+'м.р.  Приволжский'!P23+'м.р. Хворостянский'!P23+'г. Чапаевск'!P23</f>
        <v>102.09999999999998</v>
      </c>
      <c r="Q23" s="26">
        <f>'м.р. Безенчукский'!Q23+'м.р. Красноармейский'!Q23+'м.р. Пестравский'!Q23+'м.р.  Приволжский'!Q23+'м.р. Хворостянский'!Q23+'г. Чапаевск'!Q23</f>
        <v>2</v>
      </c>
      <c r="R23" s="26">
        <f>'м.р. Безенчукский'!R23+'м.р. Красноармейский'!R23+'м.р. Пестравский'!R23+'м.р.  Приволжский'!R23+'м.р. Хворостянский'!R23+'г. Чапаевск'!R23</f>
        <v>95390.6</v>
      </c>
      <c r="S23" s="26">
        <f>'м.р. Безенчукский'!S23+'м.р. Красноармейский'!S23+'м.р. Пестравский'!S23+'м.р.  Приволжский'!S23+'м.р. Хворостянский'!S23+'г. Чапаевск'!S23</f>
        <v>4804.7</v>
      </c>
      <c r="T23" s="26">
        <f>'м.р. Безенчукский'!T23+'м.р. Красноармейский'!T23+'м.р. Пестравский'!T23+'м.р.  Приволжский'!T23+'м.р. Хворостянский'!T23+'г. Чапаевск'!T23</f>
        <v>1320</v>
      </c>
      <c r="U23" s="26">
        <f>'м.р. Безенчукский'!U23+'м.р. Красноармейский'!U23+'м.р. Пестравский'!U23+'м.р.  Приволжский'!U23+'м.р. Хворостянский'!U23+'г. Чапаевск'!U23</f>
        <v>95390.6</v>
      </c>
      <c r="V23" s="26">
        <f>'м.р. Безенчукский'!V23+'м.р. Красноармейский'!V23+'м.р. Пестравский'!V23+'м.р.  Приволжский'!V23+'м.р. Хворостянский'!V23+'г. Чапаевск'!V23</f>
        <v>0</v>
      </c>
      <c r="W23" s="26">
        <f>'м.р. Безенчукский'!W23+'м.р. Красноармейский'!W23+'м.р. Пестравский'!W23+'м.р.  Приволжский'!W23+'м.р. Хворостянский'!W23+'г. Чапаевск'!W23</f>
        <v>0</v>
      </c>
      <c r="X23" s="26">
        <f>'м.р. Безенчукский'!X23+'м.р. Красноармейский'!X23+'м.р. Пестравский'!X23+'м.р.  Приволжский'!X23+'м.р. Хворостянский'!X23+'г. Чапаевск'!X23</f>
        <v>1320</v>
      </c>
      <c r="Y23" s="26">
        <f>'м.р. Безенчукский'!Y23+'м.р. Красноармейский'!Y23+'м.р. Пестравский'!Y23+'м.р.  Приволжский'!Y23+'м.р. Хворостянский'!Y23+'г. Чапаевск'!Y23</f>
        <v>0</v>
      </c>
      <c r="Z23" s="26">
        <f>'м.р. Безенчукский'!Z23+'м.р. Красноармейский'!Z23+'м.р. Пестравский'!Z23+'м.р.  Приволжский'!Z23+'м.р. Хворостянский'!Z23+'г. Чапаевск'!Z23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Безенчукский'!P24+'м.р. Красноармейский'!P24+'м.р. Пестравский'!P24+'м.р.  Приволжский'!P24+'м.р. Хворостянский'!P24+'г. Чапаевск'!P24</f>
        <v>1949.8000000000002</v>
      </c>
      <c r="Q24" s="26">
        <f>'м.р. Безенчукский'!Q24+'м.р. Красноармейский'!Q24+'м.р. Пестравский'!Q24+'м.р.  Приволжский'!Q24+'м.р. Хворостянский'!Q24+'г. Чапаевск'!Q24</f>
        <v>82.899999999999991</v>
      </c>
      <c r="R24" s="26">
        <f>'м.р. Безенчукский'!R24+'м.р. Красноармейский'!R24+'м.р. Пестравский'!R24+'м.р.  Приволжский'!R24+'м.р. Хворостянский'!R24+'г. Чапаевск'!R24</f>
        <v>1433317.4000000001</v>
      </c>
      <c r="S24" s="26">
        <f>'м.р. Безенчукский'!S24+'м.р. Красноармейский'!S24+'м.р. Пестравский'!S24+'м.р.  Приволжский'!S24+'м.р. Хворостянский'!S24+'г. Чапаевск'!S24</f>
        <v>97739</v>
      </c>
      <c r="T24" s="26">
        <f>'м.р. Безенчукский'!T24+'м.р. Красноармейский'!T24+'м.р. Пестравский'!T24+'м.р.  Приволжский'!T24+'м.р. Хворостянский'!T24+'г. Чапаевск'!T24</f>
        <v>30239.199999999997</v>
      </c>
      <c r="U24" s="26">
        <f>'м.р. Безенчукский'!U24+'м.р. Красноармейский'!U24+'м.р. Пестравский'!U24+'м.р.  Приволжский'!U24+'м.р. Хворостянский'!U24+'г. Чапаевск'!U24</f>
        <v>1432847.1</v>
      </c>
      <c r="V24" s="26">
        <f>'м.р. Безенчукский'!V24+'м.р. Красноармейский'!V24+'м.р. Пестравский'!V24+'м.р.  Приволжский'!V24+'м.р. Хворостянский'!V24+'г. Чапаевск'!V24</f>
        <v>0</v>
      </c>
      <c r="W24" s="26">
        <f>'м.р. Безенчукский'!W24+'м.р. Красноармейский'!W24+'м.р. Пестравский'!W24+'м.р.  Приволжский'!W24+'м.р. Хворостянский'!W24+'г. Чапаевск'!W24</f>
        <v>470.29999999999995</v>
      </c>
      <c r="X24" s="26">
        <f>'м.р. Безенчукский'!X24+'м.р. Красноармейский'!X24+'м.р. Пестравский'!X24+'м.р.  Приволжский'!X24+'м.р. Хворостянский'!X24+'г. Чапаевск'!X24</f>
        <v>30239.199999999997</v>
      </c>
      <c r="Y24" s="26">
        <f>'м.р. Безенчукский'!Y24+'м.р. Красноармейский'!Y24+'м.р. Пестравский'!Y24+'м.р.  Приволжский'!Y24+'м.р. Хворостянский'!Y24+'г. Чапаевск'!Y24</f>
        <v>0</v>
      </c>
      <c r="Z24" s="26">
        <f>'м.р. Безенчукский'!Z24+'м.р. Красноармейский'!Z24+'м.р. Пестравский'!Z24+'м.р.  Приволжский'!Z24+'м.р. Хворостянский'!Z24+'г. Чапаевск'!Z24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Безенчукский'!P25+'м.р. Красноармейский'!P25+'м.р. Пестравский'!P25+'м.р.  Приволжский'!P25+'м.р. Хворостянский'!P25+'г. Чапаевск'!P25</f>
        <v>1142.6000000000001</v>
      </c>
      <c r="Q25" s="26">
        <f>'м.р. Безенчукский'!Q25+'м.р. Красноармейский'!Q25+'м.р. Пестравский'!Q25+'м.р.  Приволжский'!Q25+'м.р. Хворостянский'!Q25+'г. Чапаевск'!Q25</f>
        <v>19.099999999999998</v>
      </c>
      <c r="R25" s="26">
        <f>'м.р. Безенчукский'!R25+'м.р. Красноармейский'!R25+'м.р. Пестравский'!R25+'м.р.  Приволжский'!R25+'м.р. Хворостянский'!R25+'г. Чапаевск'!R25</f>
        <v>898885.3</v>
      </c>
      <c r="S25" s="26">
        <f>'м.р. Безенчукский'!S25+'м.р. Красноармейский'!S25+'м.р. Пестравский'!S25+'м.р.  Приволжский'!S25+'м.р. Хворостянский'!S25+'г. Чапаевск'!S25</f>
        <v>38432.800000000003</v>
      </c>
      <c r="T25" s="26">
        <f>'м.р. Безенчукский'!T25+'м.р. Красноармейский'!T25+'м.р. Пестравский'!T25+'м.р.  Приволжский'!T25+'м.р. Хворостянский'!T25+'г. Чапаевск'!T25</f>
        <v>7719.9</v>
      </c>
      <c r="U25" s="26">
        <f>'м.р. Безенчукский'!U25+'м.р. Красноармейский'!U25+'м.р. Пестравский'!U25+'м.р.  Приволжский'!U25+'м.р. Хворостянский'!U25+'г. Чапаевск'!U25</f>
        <v>898458.50000000012</v>
      </c>
      <c r="V25" s="26">
        <f>'м.р. Безенчукский'!V25+'м.р. Красноармейский'!V25+'м.р. Пестравский'!V25+'м.р.  Приволжский'!V25+'м.р. Хворостянский'!V25+'г. Чапаевск'!V25</f>
        <v>0</v>
      </c>
      <c r="W25" s="26">
        <f>'м.р. Безенчукский'!W25+'м.р. Красноармейский'!W25+'м.р. Пестравский'!W25+'м.р.  Приволжский'!W25+'м.р. Хворостянский'!W25+'г. Чапаевск'!W25</f>
        <v>426.79999999999995</v>
      </c>
      <c r="X25" s="26">
        <f>'м.р. Безенчукский'!X25+'м.р. Красноармейский'!X25+'м.р. Пестравский'!X25+'м.р.  Приволжский'!X25+'м.р. Хворостянский'!X25+'г. Чапаевск'!X25</f>
        <v>7719.9</v>
      </c>
      <c r="Y25" s="26">
        <f>'м.р. Безенчукский'!Y25+'м.р. Красноармейский'!Y25+'м.р. Пестравский'!Y25+'м.р.  Приволжский'!Y25+'м.р. Хворостянский'!Y25+'г. Чапаевск'!Y25</f>
        <v>0</v>
      </c>
      <c r="Z25" s="26">
        <f>'м.р. Безенчукский'!Z25+'м.р. Красноармейский'!Z25+'м.р. Пестравский'!Z25+'м.р.  Приволжский'!Z25+'м.р. Хворостянский'!Z25+'г. Чапаевск'!Z25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Безенчукский'!P26+'м.р. Красноармейский'!P26+'м.р. Пестравский'!P26+'м.р.  Приволжский'!P26+'м.р. Хворостянский'!P26+'г. Чапаевск'!P26</f>
        <v>136</v>
      </c>
      <c r="Q26" s="26">
        <f>'м.р. Безенчукский'!Q26+'м.р. Красноармейский'!Q26+'м.р. Пестравский'!Q26+'м.р.  Приволжский'!Q26+'м.р. Хворостянский'!Q26+'г. Чапаевск'!Q26</f>
        <v>43.8</v>
      </c>
      <c r="R26" s="26">
        <f>'м.р. Безенчукский'!R26+'м.р. Красноармейский'!R26+'м.р. Пестравский'!R26+'м.р.  Приволжский'!R26+'м.р. Хворостянский'!R26+'г. Чапаевск'!R26</f>
        <v>93697.5</v>
      </c>
      <c r="S26" s="26">
        <f>'м.р. Безенчукский'!S26+'м.р. Красноармейский'!S26+'м.р. Пестравский'!S26+'м.р.  Приволжский'!S26+'м.р. Хворостянский'!S26+'г. Чапаевск'!S26</f>
        <v>7491.2</v>
      </c>
      <c r="T26" s="26">
        <f>'м.р. Безенчукский'!T26+'м.р. Красноармейский'!T26+'м.р. Пестравский'!T26+'м.р.  Приволжский'!T26+'м.р. Хворостянский'!T26+'г. Чапаевск'!T26</f>
        <v>13811.6</v>
      </c>
      <c r="U26" s="26">
        <f>'м.р. Безенчукский'!U26+'м.р. Красноармейский'!U26+'м.р. Пестравский'!U26+'м.р.  Приволжский'!U26+'м.р. Хворостянский'!U26+'г. Чапаевск'!U26</f>
        <v>93654</v>
      </c>
      <c r="V26" s="26">
        <f>'м.р. Безенчукский'!V26+'м.р. Красноармейский'!V26+'м.р. Пестравский'!V26+'м.р.  Приволжский'!V26+'м.р. Хворостянский'!V26+'г. Чапаевск'!V26</f>
        <v>0</v>
      </c>
      <c r="W26" s="26">
        <f>'м.р. Безенчукский'!W26+'м.р. Красноармейский'!W26+'м.р. Пестравский'!W26+'м.р.  Приволжский'!W26+'м.р. Хворостянский'!W26+'г. Чапаевск'!W26</f>
        <v>43.5</v>
      </c>
      <c r="X26" s="26">
        <f>'м.р. Безенчукский'!X26+'м.р. Красноармейский'!X26+'м.р. Пестравский'!X26+'м.р.  Приволжский'!X26+'м.р. Хворостянский'!X26+'г. Чапаевск'!X26</f>
        <v>13811.6</v>
      </c>
      <c r="Y26" s="26">
        <f>'м.р. Безенчукский'!Y26+'м.р. Красноармейский'!Y26+'м.р. Пестравский'!Y26+'м.р.  Приволжский'!Y26+'м.р. Хворостянский'!Y26+'г. Чапаевск'!Y26</f>
        <v>0</v>
      </c>
      <c r="Z26" s="26">
        <f>'м.р. Безенчукский'!Z26+'м.р. Красноармейский'!Z26+'м.р. Пестравский'!Z26+'м.р.  Приволжский'!Z26+'м.р. Хворостянский'!Z26+'г. Чапаевск'!Z26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Безенчукский'!P27+'м.р. Красноармейский'!P27+'м.р. Пестравский'!P27+'м.р.  Приволжский'!P27+'м.р. Хворостянский'!P27+'г. Чапаевск'!P27</f>
        <v>492.7</v>
      </c>
      <c r="Q27" s="26">
        <f>'м.р. Безенчукский'!Q27+'м.р. Красноармейский'!Q27+'м.р. Пестравский'!Q27+'м.р.  Приволжский'!Q27+'м.р. Хворостянский'!Q27+'г. Чапаевск'!Q27</f>
        <v>11.000000000000002</v>
      </c>
      <c r="R27" s="26">
        <f>'м.р. Безенчукский'!R27+'м.р. Красноармейский'!R27+'м.р. Пестравский'!R27+'м.р.  Приволжский'!R27+'м.р. Хворостянский'!R27+'г. Чапаевск'!R27</f>
        <v>179327.4</v>
      </c>
      <c r="S27" s="26">
        <f>'м.р. Безенчукский'!S27+'м.р. Красноармейский'!S27+'м.р. Пестравский'!S27+'м.р.  Приволжский'!S27+'м.р. Хворостянский'!S27+'г. Чапаевск'!S27</f>
        <v>12946.7</v>
      </c>
      <c r="T27" s="26">
        <f>'м.р. Безенчукский'!T27+'м.р. Красноармейский'!T27+'м.р. Пестравский'!T27+'м.р.  Приволжский'!T27+'м.р. Хворостянский'!T27+'г. Чапаевск'!T27</f>
        <v>3519.3</v>
      </c>
      <c r="U27" s="26">
        <f>'м.р. Безенчукский'!U27+'м.р. Красноармейский'!U27+'м.р. Пестравский'!U27+'м.р.  Приволжский'!U27+'м.р. Хворостянский'!U27+'г. Чапаевск'!U27</f>
        <v>179327.4</v>
      </c>
      <c r="V27" s="26">
        <f>'м.р. Безенчукский'!V27+'м.р. Красноармейский'!V27+'м.р. Пестравский'!V27+'м.р.  Приволжский'!V27+'м.р. Хворостянский'!V27+'г. Чапаевск'!V27</f>
        <v>0</v>
      </c>
      <c r="W27" s="26">
        <f>'м.р. Безенчукский'!W27+'м.р. Красноармейский'!W27+'м.р. Пестравский'!W27+'м.р.  Приволжский'!W27+'м.р. Хворостянский'!W27+'г. Чапаевск'!W27</f>
        <v>0</v>
      </c>
      <c r="X27" s="26">
        <f>'м.р. Безенчукский'!X27+'м.р. Красноармейский'!X27+'м.р. Пестравский'!X27+'м.р.  Приволжский'!X27+'м.р. Хворостянский'!X27+'г. Чапаевск'!X27</f>
        <v>3519.3</v>
      </c>
      <c r="Y27" s="26">
        <f>'м.р. Безенчукский'!Y27+'м.р. Красноармейский'!Y27+'м.р. Пестравский'!Y27+'м.р.  Приволжский'!Y27+'м.р. Хворостянский'!Y27+'г. Чапаевск'!Y27</f>
        <v>0</v>
      </c>
      <c r="Z27" s="26">
        <f>'м.р. Безенчукский'!Z27+'м.р. Красноармейский'!Z27+'м.р. Пестравский'!Z27+'м.р.  Приволжский'!Z27+'м.р. Хворостянский'!Z27+'г. Чапаевск'!Z27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Безенчукский'!P28+'м.р. Красноармейский'!P28+'м.р. Пестравский'!P28+'м.р.  Приволжский'!P28+'м.р. Хворостянский'!P28+'г. Чапаевск'!P28</f>
        <v>1324</v>
      </c>
      <c r="Q28" s="26">
        <f>'м.р. Безенчукский'!Q28+'м.р. Красноармейский'!Q28+'м.р. Пестравский'!Q28+'м.р.  Приволжский'!Q28+'м.р. Хворостянский'!Q28+'г. Чапаевск'!Q28</f>
        <v>61.699999999999996</v>
      </c>
      <c r="R28" s="26">
        <f>'м.р. Безенчукский'!R28+'м.р. Красноармейский'!R28+'м.р. Пестравский'!R28+'м.р.  Приволжский'!R28+'м.р. Хворостянский'!R28+'г. Чапаевск'!R28</f>
        <v>487643.9</v>
      </c>
      <c r="S28" s="26">
        <f>'м.р. Безенчукский'!S28+'м.р. Красноармейский'!S28+'м.р. Пестравский'!S28+'м.р.  Приволжский'!S28+'м.р. Хворостянский'!S28+'г. Чапаевск'!S28</f>
        <v>41642.800000000003</v>
      </c>
      <c r="T28" s="26">
        <f>'м.р. Безенчукский'!T28+'м.р. Красноармейский'!T28+'м.р. Пестравский'!T28+'м.р.  Приволжский'!T28+'м.р. Хворостянский'!T28+'г. Чапаевск'!T28</f>
        <v>20215.599999999999</v>
      </c>
      <c r="U28" s="26">
        <f>'м.р. Безенчукский'!U28+'м.р. Красноармейский'!U28+'м.р. Пестравский'!U28+'м.р.  Приволжский'!U28+'м.р. Хворостянский'!U28+'г. Чапаевск'!U28</f>
        <v>487643.4</v>
      </c>
      <c r="V28" s="26">
        <f>'м.р. Безенчукский'!V28+'м.р. Красноармейский'!V28+'м.р. Пестравский'!V28+'м.р.  Приволжский'!V28+'м.р. Хворостянский'!V28+'г. Чапаевск'!V28</f>
        <v>0</v>
      </c>
      <c r="W28" s="26">
        <f>'м.р. Безенчукский'!W28+'м.р. Красноармейский'!W28+'м.р. Пестравский'!W28+'м.р.  Приволжский'!W28+'м.р. Хворостянский'!W28+'г. Чапаевск'!W28</f>
        <v>0.5</v>
      </c>
      <c r="X28" s="26">
        <f>'м.р. Безенчукский'!X28+'м.р. Красноармейский'!X28+'м.р. Пестравский'!X28+'м.р.  Приволжский'!X28+'м.р. Хворостянский'!X28+'г. Чапаевск'!X28</f>
        <v>20215.599999999999</v>
      </c>
      <c r="Y28" s="26">
        <f>'м.р. Безенчукский'!Y28+'м.р. Красноармейский'!Y28+'м.р. Пестравский'!Y28+'м.р.  Приволжский'!Y28+'м.р. Хворостянский'!Y28+'г. Чапаевск'!Y28</f>
        <v>0</v>
      </c>
      <c r="Z28" s="26">
        <f>'м.р. Безенчукский'!Z28+'м.р. Красноармейский'!Z28+'м.р. Пестравский'!Z28+'м.р.  Приволжский'!Z28+'м.р. Хворостянский'!Z28+'г. Чапаевск'!Z28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Безенчукский'!P29+'м.р. Красноармейский'!P29+'м.р. Пестравский'!P29+'м.р.  Приволжский'!P29+'м.р. Хворостянский'!P29+'г. Чапаевск'!P29</f>
        <v>595.29999999999995</v>
      </c>
      <c r="Q29" s="26">
        <f>'м.р. Безенчукский'!Q29+'м.р. Красноармейский'!Q29+'м.р. Пестравский'!Q29+'м.р.  Приволжский'!Q29+'м.р. Хворостянский'!Q29+'г. Чапаевск'!Q29</f>
        <v>17.2</v>
      </c>
      <c r="R29" s="26">
        <f>'м.р. Безенчукский'!R29+'м.р. Красноармейский'!R29+'м.р. Пестравский'!R29+'м.р.  Приволжский'!R29+'м.р. Хворостянский'!R29+'г. Чапаевск'!R29</f>
        <v>384625.5</v>
      </c>
      <c r="S29" s="26">
        <f>'м.р. Безенчукский'!S29+'м.р. Красноармейский'!S29+'м.р. Пестравский'!S29+'м.р.  Приволжский'!S29+'м.р. Хворостянский'!S29+'г. Чапаевск'!S29</f>
        <v>32925.200000000004</v>
      </c>
      <c r="T29" s="26">
        <f>'м.р. Безенчукский'!T29+'м.р. Красноармейский'!T29+'м.р. Пестравский'!T29+'м.р.  Приволжский'!T29+'м.р. Хворостянский'!T29+'г. Чапаевск'!T29</f>
        <v>7580.6</v>
      </c>
      <c r="U29" s="26">
        <f>'м.р. Безенчукский'!U29+'м.р. Красноармейский'!U29+'м.р. Пестравский'!U29+'м.р.  Приволжский'!U29+'м.р. Хворостянский'!U29+'г. Чапаевск'!U29</f>
        <v>384625.5</v>
      </c>
      <c r="V29" s="26">
        <f>'м.р. Безенчукский'!V29+'м.р. Красноармейский'!V29+'м.р. Пестравский'!V29+'м.р.  Приволжский'!V29+'м.р. Хворостянский'!V29+'г. Чапаевск'!V29</f>
        <v>0</v>
      </c>
      <c r="W29" s="26">
        <f>'м.р. Безенчукский'!W29+'м.р. Красноармейский'!W29+'м.р. Пестравский'!W29+'м.р.  Приволжский'!W29+'м.р. Хворостянский'!W29+'г. Чапаевск'!W29</f>
        <v>0</v>
      </c>
      <c r="X29" s="26">
        <f>'м.р. Безенчукский'!X29+'м.р. Красноармейский'!X29+'м.р. Пестравский'!X29+'м.р.  Приволжский'!X29+'м.р. Хворостянский'!X29+'г. Чапаевск'!X29</f>
        <v>7580.6</v>
      </c>
      <c r="Y29" s="26">
        <f>'м.р. Безенчукский'!Y29+'м.р. Красноармейский'!Y29+'м.р. Пестравский'!Y29+'м.р.  Приволжский'!Y29+'м.р. Хворостянский'!Y29+'г. Чапаевск'!Y29</f>
        <v>0</v>
      </c>
      <c r="Z29" s="26">
        <f>'м.р. Безенчукский'!Z29+'м.р. Красноармейский'!Z29+'м.р. Пестравский'!Z29+'м.р.  Приволжский'!Z29+'м.р. Хворостянский'!Z29+'г. Чапаевск'!Z29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Безенчукский'!P30+'м.р. Красноармейский'!P30+'м.р. Пестравский'!P30+'м.р.  Приволжский'!P30+'м.р. Хворостянский'!P30+'г. Чапаевск'!P30</f>
        <v>423.8</v>
      </c>
      <c r="Q30" s="26">
        <f>'м.р. Безенчукский'!Q30+'м.р. Красноармейский'!Q30+'м.р. Пестравский'!Q30+'м.р.  Приволжский'!Q30+'м.р. Хворостянский'!Q30+'г. Чапаевск'!Q30</f>
        <v>0.30000000000000004</v>
      </c>
      <c r="R30" s="26">
        <f>'м.р. Безенчукский'!R30+'м.р. Красноармейский'!R30+'м.р. Пестравский'!R30+'м.р.  Приволжский'!R30+'м.р. Хворостянский'!R30+'г. Чапаевск'!R30</f>
        <v>262404.40000000002</v>
      </c>
      <c r="S30" s="26">
        <f>'м.р. Безенчукский'!S30+'м.р. Красноармейский'!S30+'м.р. Пестравский'!S30+'м.р.  Приволжский'!S30+'м.р. Хворостянский'!S30+'г. Чапаевск'!S30</f>
        <v>19682.099999999999</v>
      </c>
      <c r="T30" s="26">
        <f>'м.р. Безенчукский'!T30+'м.р. Красноармейский'!T30+'м.р. Пестравский'!T30+'м.р.  Приволжский'!T30+'м.р. Хворостянский'!T30+'г. Чапаевск'!T30</f>
        <v>168.6</v>
      </c>
      <c r="U30" s="26">
        <f>'м.р. Безенчукский'!U30+'м.р. Красноармейский'!U30+'м.р. Пестравский'!U30+'м.р.  Приволжский'!U30+'м.р. Хворостянский'!U30+'г. Чапаевск'!U30</f>
        <v>262404.40000000002</v>
      </c>
      <c r="V30" s="26">
        <f>'м.р. Безенчукский'!V30+'м.р. Красноармейский'!V30+'м.р. Пестравский'!V30+'м.р.  Приволжский'!V30+'м.р. Хворостянский'!V30+'г. Чапаевск'!V30</f>
        <v>0</v>
      </c>
      <c r="W30" s="26">
        <f>'м.р. Безенчукский'!W30+'м.р. Красноармейский'!W30+'м.р. Пестравский'!W30+'м.р.  Приволжский'!W30+'м.р. Хворостянский'!W30+'г. Чапаевск'!W30</f>
        <v>0</v>
      </c>
      <c r="X30" s="26">
        <f>'м.р. Безенчукский'!X30+'м.р. Красноармейский'!X30+'м.р. Пестравский'!X30+'м.р.  Приволжский'!X30+'м.р. Хворостянский'!X30+'г. Чапаевск'!X30</f>
        <v>168.6</v>
      </c>
      <c r="Y30" s="26">
        <f>'м.р. Безенчукский'!Y30+'м.р. Красноармейский'!Y30+'м.р. Пестравский'!Y30+'м.р.  Приволжский'!Y30+'м.р. Хворостянский'!Y30+'г. Чапаевск'!Y30</f>
        <v>0</v>
      </c>
      <c r="Z30" s="26">
        <f>'м.р. Безенчукский'!Z30+'м.р. Красноармейский'!Z30+'м.р. Пестравский'!Z30+'м.р.  Приволжский'!Z30+'м.р. Хворостянский'!Z30+'г. Чапаевск'!Z30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Безенчукский'!P31+'м.р. Красноармейский'!P31+'м.р. Пестравский'!P31+'м.р.  Приволжский'!P31+'м.р. Хворостянский'!P31+'г. Чапаевск'!P31</f>
        <v>73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799.30000000000007</v>
      </c>
      <c r="Q21" s="25">
        <f t="shared" ref="Q21:Z21" si="0">Q22+Q24+Q27+Q28</f>
        <v>32.099999999999994</v>
      </c>
      <c r="R21" s="25">
        <f>U21+V21+W21</f>
        <v>461030.39999999997</v>
      </c>
      <c r="S21" s="25">
        <f t="shared" si="0"/>
        <v>23204.799999999999</v>
      </c>
      <c r="T21" s="25">
        <f>X21+Y21+Z21</f>
        <v>13190.4</v>
      </c>
      <c r="U21" s="25">
        <f t="shared" si="0"/>
        <v>460742.6</v>
      </c>
      <c r="V21" s="25">
        <f t="shared" si="0"/>
        <v>0</v>
      </c>
      <c r="W21" s="25">
        <f t="shared" si="0"/>
        <v>287.79999999999995</v>
      </c>
      <c r="X21" s="25">
        <f t="shared" si="0"/>
        <v>13190.4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3">
        <v>29.499999999999996</v>
      </c>
      <c r="Q22" s="33">
        <v>0.5</v>
      </c>
      <c r="R22" s="33">
        <v>26166.1</v>
      </c>
      <c r="S22" s="33">
        <v>1571.1999999999998</v>
      </c>
      <c r="T22" s="33">
        <v>290.39999999999998</v>
      </c>
      <c r="U22" s="33">
        <v>26166.1</v>
      </c>
      <c r="V22" s="33">
        <v>0</v>
      </c>
      <c r="W22" s="33">
        <v>0</v>
      </c>
      <c r="X22" s="33">
        <v>290.39999999999998</v>
      </c>
      <c r="Y22" s="33">
        <v>0</v>
      </c>
      <c r="Z22" s="33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3">
        <v>29.499999999999996</v>
      </c>
      <c r="Q23" s="33">
        <v>0.5</v>
      </c>
      <c r="R23" s="33">
        <v>26166.1</v>
      </c>
      <c r="S23" s="33">
        <v>1571.1999999999998</v>
      </c>
      <c r="T23" s="33">
        <v>290.39999999999998</v>
      </c>
      <c r="U23" s="33">
        <v>26166.1</v>
      </c>
      <c r="V23" s="33">
        <v>0</v>
      </c>
      <c r="W23" s="33">
        <v>0</v>
      </c>
      <c r="X23" s="33">
        <v>290.39999999999998</v>
      </c>
      <c r="Y23" s="33">
        <v>0</v>
      </c>
      <c r="Z23" s="33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3">
        <v>403.90000000000003</v>
      </c>
      <c r="Q24" s="33">
        <v>15.799999999999999</v>
      </c>
      <c r="R24" s="33">
        <v>305053.5</v>
      </c>
      <c r="S24" s="33">
        <v>11390.599999999999</v>
      </c>
      <c r="T24" s="33">
        <v>7731.7</v>
      </c>
      <c r="U24" s="33">
        <v>304766.2</v>
      </c>
      <c r="V24" s="33">
        <v>0</v>
      </c>
      <c r="W24" s="33">
        <v>287.29999999999995</v>
      </c>
      <c r="X24" s="33">
        <v>7731.7</v>
      </c>
      <c r="Y24" s="33">
        <v>0</v>
      </c>
      <c r="Z24" s="33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265.40000000000003</v>
      </c>
      <c r="Q25" s="33">
        <v>4</v>
      </c>
      <c r="R25" s="33">
        <v>214913</v>
      </c>
      <c r="S25" s="33">
        <v>6938.8000000000011</v>
      </c>
      <c r="T25" s="33">
        <v>1806.6999999999998</v>
      </c>
      <c r="U25" s="33">
        <v>214625.7</v>
      </c>
      <c r="V25" s="33">
        <v>0</v>
      </c>
      <c r="W25" s="33">
        <v>287.29999999999995</v>
      </c>
      <c r="X25" s="33">
        <v>1806.6999999999998</v>
      </c>
      <c r="Y25" s="33">
        <v>0</v>
      </c>
      <c r="Z25" s="33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3">
        <v>23.1</v>
      </c>
      <c r="Q26" s="33">
        <v>10.3</v>
      </c>
      <c r="R26" s="33">
        <v>16087.099999999999</v>
      </c>
      <c r="S26" s="33">
        <v>1143</v>
      </c>
      <c r="T26" s="33">
        <v>5444.4</v>
      </c>
      <c r="U26" s="33">
        <v>16087.099999999999</v>
      </c>
      <c r="V26" s="33">
        <v>0</v>
      </c>
      <c r="W26" s="33">
        <v>0</v>
      </c>
      <c r="X26" s="33">
        <v>5444.4</v>
      </c>
      <c r="Y26" s="33">
        <v>0</v>
      </c>
      <c r="Z26" s="33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3">
        <v>113.8</v>
      </c>
      <c r="Q27" s="33">
        <v>4.4000000000000004</v>
      </c>
      <c r="R27" s="33">
        <v>41637.1</v>
      </c>
      <c r="S27" s="33">
        <v>1977.3000000000002</v>
      </c>
      <c r="T27" s="33">
        <v>1400.8</v>
      </c>
      <c r="U27" s="33">
        <v>41637.1</v>
      </c>
      <c r="V27" s="33">
        <v>0</v>
      </c>
      <c r="W27" s="33">
        <v>0</v>
      </c>
      <c r="X27" s="33">
        <v>1400.8</v>
      </c>
      <c r="Y27" s="33">
        <v>0</v>
      </c>
      <c r="Z27" s="33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3">
        <v>252.1</v>
      </c>
      <c r="Q28" s="33">
        <v>11.4</v>
      </c>
      <c r="R28" s="33">
        <v>88173.7</v>
      </c>
      <c r="S28" s="33">
        <v>8265.7000000000007</v>
      </c>
      <c r="T28" s="33">
        <v>3767.5</v>
      </c>
      <c r="U28" s="33">
        <v>88173.2</v>
      </c>
      <c r="V28" s="33">
        <v>0</v>
      </c>
      <c r="W28" s="33">
        <v>0.5</v>
      </c>
      <c r="X28" s="33">
        <v>3767.5</v>
      </c>
      <c r="Y28" s="33">
        <v>0</v>
      </c>
      <c r="Z28" s="33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3">
        <v>111.7</v>
      </c>
      <c r="Q29" s="33">
        <v>0.9</v>
      </c>
      <c r="R29" s="33">
        <v>71739</v>
      </c>
      <c r="S29" s="33">
        <v>3118.7999999999997</v>
      </c>
      <c r="T29" s="33">
        <v>291.2</v>
      </c>
      <c r="U29" s="33">
        <v>71739</v>
      </c>
      <c r="V29" s="33">
        <v>0</v>
      </c>
      <c r="W29" s="33">
        <v>0</v>
      </c>
      <c r="X29" s="33">
        <v>291.2</v>
      </c>
      <c r="Y29" s="33">
        <v>0</v>
      </c>
      <c r="Z29" s="33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3">
        <v>87</v>
      </c>
      <c r="Q30" s="33">
        <v>0</v>
      </c>
      <c r="R30" s="33">
        <v>54698.1</v>
      </c>
      <c r="S30" s="33">
        <v>2809.7000000000003</v>
      </c>
      <c r="T30" s="33">
        <v>0</v>
      </c>
      <c r="U30" s="33">
        <v>54698.1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4">
        <v>16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444.5</v>
      </c>
      <c r="Q21" s="25">
        <f t="shared" ref="Q21:Z21" si="0">Q22+Q24+Q27+Q28</f>
        <v>23.9</v>
      </c>
      <c r="R21" s="25">
        <f>U21+V21+W21</f>
        <v>247113.60000000003</v>
      </c>
      <c r="S21" s="25">
        <f t="shared" si="0"/>
        <v>23622.799999999999</v>
      </c>
      <c r="T21" s="25">
        <f>X21+Y21+Z21</f>
        <v>5947.4000000000005</v>
      </c>
      <c r="U21" s="25">
        <f t="shared" si="0"/>
        <v>247113.60000000003</v>
      </c>
      <c r="V21" s="25">
        <f t="shared" si="0"/>
        <v>0</v>
      </c>
      <c r="W21" s="25">
        <f t="shared" si="0"/>
        <v>0</v>
      </c>
      <c r="X21" s="25">
        <f t="shared" si="0"/>
        <v>5947.4000000000005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3">
        <v>15.499999999999998</v>
      </c>
      <c r="Q22" s="33">
        <v>0</v>
      </c>
      <c r="R22" s="33">
        <v>12693.099999999999</v>
      </c>
      <c r="S22" s="33">
        <v>968.19999999999993</v>
      </c>
      <c r="T22" s="33">
        <v>0</v>
      </c>
      <c r="U22" s="33">
        <v>12693.099999999999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3">
        <v>15.499999999999998</v>
      </c>
      <c r="Q23" s="33">
        <v>0</v>
      </c>
      <c r="R23" s="33">
        <v>12693.099999999999</v>
      </c>
      <c r="S23" s="33">
        <v>968.19999999999993</v>
      </c>
      <c r="T23" s="33">
        <v>0</v>
      </c>
      <c r="U23" s="33">
        <v>12693.099999999999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3">
        <v>221.10000000000002</v>
      </c>
      <c r="Q24" s="33">
        <v>17.499999999999996</v>
      </c>
      <c r="R24" s="33">
        <v>157452.20000000001</v>
      </c>
      <c r="S24" s="33">
        <v>12534.199999999999</v>
      </c>
      <c r="T24" s="33">
        <v>4184.6000000000004</v>
      </c>
      <c r="U24" s="33">
        <v>157452.20000000001</v>
      </c>
      <c r="V24" s="33">
        <v>0</v>
      </c>
      <c r="W24" s="33">
        <v>0</v>
      </c>
      <c r="X24" s="33">
        <v>4184.6000000000004</v>
      </c>
      <c r="Y24" s="33">
        <v>0</v>
      </c>
      <c r="Z24" s="33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146.30000000000001</v>
      </c>
      <c r="Q25" s="33">
        <v>1.7000000000000002</v>
      </c>
      <c r="R25" s="33">
        <v>110987.1</v>
      </c>
      <c r="S25" s="33">
        <v>3885.6000000000004</v>
      </c>
      <c r="T25" s="33">
        <v>590.69999999999993</v>
      </c>
      <c r="U25" s="33">
        <v>110987.1</v>
      </c>
      <c r="V25" s="33">
        <v>0</v>
      </c>
      <c r="W25" s="33">
        <v>0</v>
      </c>
      <c r="X25" s="33">
        <v>590.69999999999993</v>
      </c>
      <c r="Y25" s="33">
        <v>0</v>
      </c>
      <c r="Z25" s="33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3">
        <v>13</v>
      </c>
      <c r="Q26" s="33">
        <v>15.5</v>
      </c>
      <c r="R26" s="33">
        <v>8773.2000000000007</v>
      </c>
      <c r="S26" s="33">
        <v>1496.8</v>
      </c>
      <c r="T26" s="33">
        <v>3531</v>
      </c>
      <c r="U26" s="33">
        <v>8773.2000000000007</v>
      </c>
      <c r="V26" s="33">
        <v>0</v>
      </c>
      <c r="W26" s="33">
        <v>0</v>
      </c>
      <c r="X26" s="33">
        <v>3531</v>
      </c>
      <c r="Y26" s="33">
        <v>0</v>
      </c>
      <c r="Z26" s="33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3">
        <v>48.4</v>
      </c>
      <c r="Q27" s="33">
        <v>0.5</v>
      </c>
      <c r="R27" s="33">
        <v>17238.7</v>
      </c>
      <c r="S27" s="33">
        <v>1945.4</v>
      </c>
      <c r="T27" s="33">
        <v>135.6</v>
      </c>
      <c r="U27" s="33">
        <v>17238.7</v>
      </c>
      <c r="V27" s="33">
        <v>0</v>
      </c>
      <c r="W27" s="33">
        <v>0</v>
      </c>
      <c r="X27" s="33">
        <v>135.6</v>
      </c>
      <c r="Y27" s="33">
        <v>0</v>
      </c>
      <c r="Z27" s="33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3">
        <v>159.50000000000003</v>
      </c>
      <c r="Q28" s="33">
        <v>5.9</v>
      </c>
      <c r="R28" s="33">
        <v>59729.600000000006</v>
      </c>
      <c r="S28" s="33">
        <v>8174.9999999999991</v>
      </c>
      <c r="T28" s="33">
        <v>1627.2</v>
      </c>
      <c r="U28" s="33">
        <v>59729.600000000006</v>
      </c>
      <c r="V28" s="33">
        <v>0</v>
      </c>
      <c r="W28" s="33">
        <v>0</v>
      </c>
      <c r="X28" s="33">
        <v>1627.2</v>
      </c>
      <c r="Y28" s="33">
        <v>0</v>
      </c>
      <c r="Z28" s="33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3">
        <v>54.9</v>
      </c>
      <c r="Q29" s="33">
        <v>0</v>
      </c>
      <c r="R29" s="33">
        <v>33006.899999999994</v>
      </c>
      <c r="S29" s="33">
        <v>4147.2</v>
      </c>
      <c r="T29" s="33">
        <v>0</v>
      </c>
      <c r="U29" s="33">
        <v>33006.899999999994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3">
        <v>42.9</v>
      </c>
      <c r="Q30" s="33">
        <v>0</v>
      </c>
      <c r="R30" s="33">
        <v>25128.699999999997</v>
      </c>
      <c r="S30" s="33">
        <v>1744.8</v>
      </c>
      <c r="T30" s="33">
        <v>0</v>
      </c>
      <c r="U30" s="33">
        <v>25128.699999999997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4">
        <v>11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357.4</v>
      </c>
      <c r="Q21" s="25">
        <f t="shared" ref="Q21:Z21" si="0">Q22+Q24+Q27+Q28</f>
        <v>13.399999999999999</v>
      </c>
      <c r="R21" s="25">
        <f>U21+V21+W21</f>
        <v>207530.9</v>
      </c>
      <c r="S21" s="25">
        <f t="shared" si="0"/>
        <v>15439.099999999999</v>
      </c>
      <c r="T21" s="25">
        <f>X21+Y21+Z21</f>
        <v>4659.3</v>
      </c>
      <c r="U21" s="25">
        <f t="shared" si="0"/>
        <v>207392.5</v>
      </c>
      <c r="V21" s="25">
        <f t="shared" si="0"/>
        <v>0</v>
      </c>
      <c r="W21" s="25">
        <f t="shared" si="0"/>
        <v>138.4</v>
      </c>
      <c r="X21" s="25">
        <f t="shared" si="0"/>
        <v>4659.3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3">
        <v>9.1999999999999993</v>
      </c>
      <c r="Q22" s="33">
        <v>0</v>
      </c>
      <c r="R22" s="33">
        <v>8685.5000000000018</v>
      </c>
      <c r="S22" s="33">
        <v>184.89999999999998</v>
      </c>
      <c r="T22" s="33">
        <v>0</v>
      </c>
      <c r="U22" s="33">
        <v>8685.5000000000018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3">
        <v>9.1999999999999993</v>
      </c>
      <c r="Q23" s="33">
        <v>0</v>
      </c>
      <c r="R23" s="33">
        <v>8685.5000000000018</v>
      </c>
      <c r="S23" s="33">
        <v>184.89999999999998</v>
      </c>
      <c r="T23" s="33">
        <v>0</v>
      </c>
      <c r="U23" s="33">
        <v>8685.5000000000018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3">
        <v>189.70000000000002</v>
      </c>
      <c r="Q24" s="33">
        <v>9.2999999999999989</v>
      </c>
      <c r="R24" s="33">
        <v>143618.70000000001</v>
      </c>
      <c r="S24" s="33">
        <v>10169.299999999999</v>
      </c>
      <c r="T24" s="33">
        <v>2861.1</v>
      </c>
      <c r="U24" s="33">
        <v>143480.30000000002</v>
      </c>
      <c r="V24" s="33">
        <v>0</v>
      </c>
      <c r="W24" s="33">
        <v>138.4</v>
      </c>
      <c r="X24" s="33">
        <v>2861.1</v>
      </c>
      <c r="Y24" s="33">
        <v>0</v>
      </c>
      <c r="Z24" s="33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131.6</v>
      </c>
      <c r="Q25" s="33">
        <v>2.2000000000000002</v>
      </c>
      <c r="R25" s="33">
        <v>102025.7</v>
      </c>
      <c r="S25" s="33">
        <v>3685.6</v>
      </c>
      <c r="T25" s="33">
        <v>773.5</v>
      </c>
      <c r="U25" s="33">
        <v>101887.3</v>
      </c>
      <c r="V25" s="33">
        <v>0</v>
      </c>
      <c r="W25" s="33">
        <v>138.4</v>
      </c>
      <c r="X25" s="33">
        <v>773.5</v>
      </c>
      <c r="Y25" s="33">
        <v>0</v>
      </c>
      <c r="Z25" s="33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3">
        <v>14.100000000000001</v>
      </c>
      <c r="Q26" s="33">
        <v>5.7</v>
      </c>
      <c r="R26" s="33">
        <v>10968.9</v>
      </c>
      <c r="S26" s="33">
        <v>743.7</v>
      </c>
      <c r="T26" s="33">
        <v>1438.2</v>
      </c>
      <c r="U26" s="33">
        <v>10968.9</v>
      </c>
      <c r="V26" s="33">
        <v>0</v>
      </c>
      <c r="W26" s="33">
        <v>0</v>
      </c>
      <c r="X26" s="33">
        <v>1438.2</v>
      </c>
      <c r="Y26" s="33">
        <v>0</v>
      </c>
      <c r="Z26" s="33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3">
        <v>47.199999999999996</v>
      </c>
      <c r="Q27" s="33">
        <v>1.9</v>
      </c>
      <c r="R27" s="33">
        <v>15974.4</v>
      </c>
      <c r="S27" s="33">
        <v>1970.6</v>
      </c>
      <c r="T27" s="33">
        <v>724.7</v>
      </c>
      <c r="U27" s="33">
        <v>15974.4</v>
      </c>
      <c r="V27" s="33">
        <v>0</v>
      </c>
      <c r="W27" s="33">
        <v>0</v>
      </c>
      <c r="X27" s="33">
        <v>724.7</v>
      </c>
      <c r="Y27" s="33">
        <v>0</v>
      </c>
      <c r="Z27" s="33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3">
        <v>111.3</v>
      </c>
      <c r="Q28" s="33">
        <v>2.2000000000000002</v>
      </c>
      <c r="R28" s="33">
        <v>39252.300000000003</v>
      </c>
      <c r="S28" s="33">
        <v>3114.2999999999997</v>
      </c>
      <c r="T28" s="33">
        <v>1073.5</v>
      </c>
      <c r="U28" s="33">
        <v>39252.300000000003</v>
      </c>
      <c r="V28" s="33">
        <v>0</v>
      </c>
      <c r="W28" s="33">
        <v>0</v>
      </c>
      <c r="X28" s="33">
        <v>1073.5</v>
      </c>
      <c r="Y28" s="33">
        <v>0</v>
      </c>
      <c r="Z28" s="33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3">
        <v>37.4</v>
      </c>
      <c r="Q29" s="33">
        <v>0.6</v>
      </c>
      <c r="R29" s="33">
        <v>23941.1</v>
      </c>
      <c r="S29" s="33">
        <v>2329.6999999999998</v>
      </c>
      <c r="T29" s="33">
        <v>226.1</v>
      </c>
      <c r="U29" s="33">
        <v>23941.1</v>
      </c>
      <c r="V29" s="33">
        <v>0</v>
      </c>
      <c r="W29" s="33">
        <v>0</v>
      </c>
      <c r="X29" s="33">
        <v>226.1</v>
      </c>
      <c r="Y29" s="33">
        <v>0</v>
      </c>
      <c r="Z29" s="33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3">
        <v>32.9</v>
      </c>
      <c r="Q30" s="33">
        <v>0.1</v>
      </c>
      <c r="R30" s="33">
        <v>20329.099999999999</v>
      </c>
      <c r="S30" s="33">
        <v>2184.1</v>
      </c>
      <c r="T30" s="33">
        <v>10.5</v>
      </c>
      <c r="U30" s="33">
        <v>20329.099999999999</v>
      </c>
      <c r="V30" s="33">
        <v>0</v>
      </c>
      <c r="W30" s="33">
        <v>0</v>
      </c>
      <c r="X30" s="33">
        <v>10.5</v>
      </c>
      <c r="Y30" s="33">
        <v>0</v>
      </c>
      <c r="Z30" s="33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4">
        <v>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579</v>
      </c>
      <c r="Q21" s="25">
        <f t="shared" ref="Q21:Z21" si="0">Q22+Q24+Q27+Q28</f>
        <v>27.1</v>
      </c>
      <c r="R21" s="25">
        <f>U21+V21+W21</f>
        <v>335560.2</v>
      </c>
      <c r="S21" s="25">
        <f t="shared" si="0"/>
        <v>24240.799999999999</v>
      </c>
      <c r="T21" s="25">
        <f>X21+Y21+Z21</f>
        <v>9654.5</v>
      </c>
      <c r="U21" s="25">
        <f t="shared" si="0"/>
        <v>335560.2</v>
      </c>
      <c r="V21" s="25">
        <f t="shared" si="0"/>
        <v>0</v>
      </c>
      <c r="W21" s="25">
        <f t="shared" si="0"/>
        <v>0</v>
      </c>
      <c r="X21" s="25">
        <f t="shared" si="0"/>
        <v>9654.5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3">
        <v>15.100000000000001</v>
      </c>
      <c r="Q22" s="33">
        <v>0</v>
      </c>
      <c r="R22" s="33">
        <v>15292.4</v>
      </c>
      <c r="S22" s="33">
        <v>1216.2</v>
      </c>
      <c r="T22" s="33">
        <v>0</v>
      </c>
      <c r="U22" s="33">
        <v>15292.4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3">
        <v>15.100000000000001</v>
      </c>
      <c r="Q23" s="33">
        <v>0</v>
      </c>
      <c r="R23" s="33">
        <v>15292.4</v>
      </c>
      <c r="S23" s="33">
        <v>1216.2</v>
      </c>
      <c r="T23" s="33">
        <v>0</v>
      </c>
      <c r="U23" s="33">
        <v>15292.4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3">
        <v>281.7</v>
      </c>
      <c r="Q24" s="33">
        <v>12.8</v>
      </c>
      <c r="R24" s="33">
        <v>219176.30000000002</v>
      </c>
      <c r="S24" s="33">
        <v>12983.9</v>
      </c>
      <c r="T24" s="33">
        <v>5054.2999999999993</v>
      </c>
      <c r="U24" s="33">
        <v>219176.30000000002</v>
      </c>
      <c r="V24" s="33">
        <v>0</v>
      </c>
      <c r="W24" s="33">
        <v>0</v>
      </c>
      <c r="X24" s="33">
        <v>5054.2999999999993</v>
      </c>
      <c r="Y24" s="33">
        <v>0</v>
      </c>
      <c r="Z24" s="33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168.89999999999998</v>
      </c>
      <c r="Q25" s="33">
        <v>5.9999999999999991</v>
      </c>
      <c r="R25" s="33">
        <v>142305.1</v>
      </c>
      <c r="S25" s="33">
        <v>4694.5</v>
      </c>
      <c r="T25" s="33">
        <v>2380.5</v>
      </c>
      <c r="U25" s="33">
        <v>142305.1</v>
      </c>
      <c r="V25" s="33">
        <v>0</v>
      </c>
      <c r="W25" s="33">
        <v>0</v>
      </c>
      <c r="X25" s="33">
        <v>2380.5</v>
      </c>
      <c r="Y25" s="33">
        <v>0</v>
      </c>
      <c r="Z25" s="33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3">
        <v>24.5</v>
      </c>
      <c r="Q26" s="33">
        <v>2.8</v>
      </c>
      <c r="R26" s="33">
        <v>17178.5</v>
      </c>
      <c r="S26" s="33">
        <v>2255</v>
      </c>
      <c r="T26" s="33">
        <v>961.9</v>
      </c>
      <c r="U26" s="33">
        <v>17178.5</v>
      </c>
      <c r="V26" s="33">
        <v>0</v>
      </c>
      <c r="W26" s="33">
        <v>0</v>
      </c>
      <c r="X26" s="33">
        <v>961.9</v>
      </c>
      <c r="Y26" s="33">
        <v>0</v>
      </c>
      <c r="Z26" s="33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3">
        <v>55.400000000000006</v>
      </c>
      <c r="Q27" s="33">
        <v>1.3</v>
      </c>
      <c r="R27" s="33">
        <v>23505.500000000004</v>
      </c>
      <c r="S27" s="33">
        <v>1348.4</v>
      </c>
      <c r="T27" s="33">
        <v>358.1</v>
      </c>
      <c r="U27" s="33">
        <v>23505.500000000004</v>
      </c>
      <c r="V27" s="33">
        <v>0</v>
      </c>
      <c r="W27" s="33">
        <v>0</v>
      </c>
      <c r="X27" s="33">
        <v>358.1</v>
      </c>
      <c r="Y27" s="33">
        <v>0</v>
      </c>
      <c r="Z27" s="33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3">
        <v>226.8</v>
      </c>
      <c r="Q28" s="33">
        <v>13</v>
      </c>
      <c r="R28" s="33">
        <v>77586</v>
      </c>
      <c r="S28" s="33">
        <v>8692.2999999999993</v>
      </c>
      <c r="T28" s="33">
        <v>4242.1000000000004</v>
      </c>
      <c r="U28" s="33">
        <v>77586</v>
      </c>
      <c r="V28" s="33">
        <v>0</v>
      </c>
      <c r="W28" s="33">
        <v>0</v>
      </c>
      <c r="X28" s="33">
        <v>4242.1000000000004</v>
      </c>
      <c r="Y28" s="33">
        <v>0</v>
      </c>
      <c r="Z28" s="33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3">
        <v>75.399999999999991</v>
      </c>
      <c r="Q29" s="33">
        <v>3.3</v>
      </c>
      <c r="R29" s="33">
        <v>49524.3</v>
      </c>
      <c r="S29" s="33">
        <v>3794.1000000000004</v>
      </c>
      <c r="T29" s="33">
        <v>1555.9</v>
      </c>
      <c r="U29" s="33">
        <v>49524.3</v>
      </c>
      <c r="V29" s="33">
        <v>0</v>
      </c>
      <c r="W29" s="33">
        <v>0</v>
      </c>
      <c r="X29" s="33">
        <v>1555.9</v>
      </c>
      <c r="Y29" s="33">
        <v>0</v>
      </c>
      <c r="Z29" s="33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3">
        <v>60</v>
      </c>
      <c r="Q30" s="33">
        <v>0.1</v>
      </c>
      <c r="R30" s="33">
        <v>36455.599999999999</v>
      </c>
      <c r="S30" s="33">
        <v>2862.5</v>
      </c>
      <c r="T30" s="33">
        <v>129</v>
      </c>
      <c r="U30" s="33">
        <v>36455.599999999999</v>
      </c>
      <c r="V30" s="33">
        <v>0</v>
      </c>
      <c r="W30" s="33">
        <v>0</v>
      </c>
      <c r="X30" s="33">
        <v>129</v>
      </c>
      <c r="Y30" s="33">
        <v>0</v>
      </c>
      <c r="Z30" s="33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3">
        <v>12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742.3</v>
      </c>
      <c r="Q21" s="25">
        <f t="shared" ref="Q21:Z21" si="0">Q22+Q24+Q27+Q28</f>
        <v>42.6</v>
      </c>
      <c r="R21" s="25">
        <f>U21+V21+W21</f>
        <v>402048.39999999997</v>
      </c>
      <c r="S21" s="25">
        <f t="shared" si="0"/>
        <v>30741</v>
      </c>
      <c r="T21" s="25">
        <f>X21+Y21+Z21</f>
        <v>13604.5</v>
      </c>
      <c r="U21" s="25">
        <f t="shared" si="0"/>
        <v>401842.89999999997</v>
      </c>
      <c r="V21" s="25">
        <f t="shared" si="0"/>
        <v>0</v>
      </c>
      <c r="W21" s="25">
        <f t="shared" si="0"/>
        <v>205.5</v>
      </c>
      <c r="X21" s="25">
        <f t="shared" si="0"/>
        <v>13604.5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38.5</v>
      </c>
      <c r="Q22" s="26"/>
      <c r="R22" s="26">
        <v>26506.5</v>
      </c>
      <c r="S22" s="26">
        <v>2028.6</v>
      </c>
      <c r="T22" s="26"/>
      <c r="U22" s="26">
        <v>26484.799999999999</v>
      </c>
      <c r="V22" s="26"/>
      <c r="W22" s="26">
        <v>21.7</v>
      </c>
      <c r="X22" s="26"/>
      <c r="Y22" s="26"/>
      <c r="Z22" s="26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20.100000000000001</v>
      </c>
      <c r="Q23" s="26"/>
      <c r="R23" s="26">
        <v>14943.8</v>
      </c>
      <c r="S23" s="26">
        <v>1472.5</v>
      </c>
      <c r="T23" s="26"/>
      <c r="U23" s="26">
        <v>14930.4</v>
      </c>
      <c r="V23" s="26"/>
      <c r="W23" s="26">
        <v>13.4</v>
      </c>
      <c r="X23" s="26"/>
      <c r="Y23" s="26"/>
      <c r="Z23" s="26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406.9</v>
      </c>
      <c r="Q24" s="26">
        <v>28.4</v>
      </c>
      <c r="R24" s="26">
        <v>279931.3</v>
      </c>
      <c r="S24" s="26">
        <v>18306.7</v>
      </c>
      <c r="T24" s="26">
        <v>9290.4</v>
      </c>
      <c r="U24" s="26">
        <v>279777.8</v>
      </c>
      <c r="V24" s="26"/>
      <c r="W24" s="26">
        <v>153.5</v>
      </c>
      <c r="X24" s="26">
        <v>9290.4</v>
      </c>
      <c r="Y24" s="26"/>
      <c r="Z24" s="26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238.3</v>
      </c>
      <c r="Q25" s="26">
        <v>4.7</v>
      </c>
      <c r="R25" s="26">
        <v>173221.1</v>
      </c>
      <c r="S25" s="26">
        <v>6662.2</v>
      </c>
      <c r="T25" s="26">
        <v>1358.3</v>
      </c>
      <c r="U25" s="26">
        <v>173067.6</v>
      </c>
      <c r="V25" s="26"/>
      <c r="W25" s="26">
        <v>153.5</v>
      </c>
      <c r="X25" s="26">
        <v>1358.3</v>
      </c>
      <c r="Y25" s="26"/>
      <c r="Z25" s="26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44.9</v>
      </c>
      <c r="Q26" s="26">
        <v>21.2</v>
      </c>
      <c r="R26" s="26">
        <v>28883</v>
      </c>
      <c r="S26" s="26">
        <v>760.6</v>
      </c>
      <c r="T26" s="26">
        <v>7082.1</v>
      </c>
      <c r="U26" s="26">
        <v>28883</v>
      </c>
      <c r="V26" s="26"/>
      <c r="W26" s="26"/>
      <c r="X26" s="26">
        <v>7082.1</v>
      </c>
      <c r="Y26" s="26"/>
      <c r="Z26" s="26"/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132.5</v>
      </c>
      <c r="Q27" s="26">
        <v>6.7</v>
      </c>
      <c r="R27" s="26">
        <v>44923.6</v>
      </c>
      <c r="S27" s="26">
        <v>4394</v>
      </c>
      <c r="T27" s="26">
        <v>2183</v>
      </c>
      <c r="U27" s="26">
        <v>44903.7</v>
      </c>
      <c r="V27" s="26"/>
      <c r="W27" s="26">
        <v>19.899999999999999</v>
      </c>
      <c r="X27" s="26">
        <v>2183</v>
      </c>
      <c r="Y27" s="26"/>
      <c r="Z27" s="26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164.4</v>
      </c>
      <c r="Q28" s="26">
        <v>7.5</v>
      </c>
      <c r="R28" s="26">
        <v>50687</v>
      </c>
      <c r="S28" s="26">
        <v>6011.7</v>
      </c>
      <c r="T28" s="26">
        <v>2131.1</v>
      </c>
      <c r="U28" s="26">
        <v>50676.6</v>
      </c>
      <c r="V28" s="26"/>
      <c r="W28" s="26">
        <v>10.4</v>
      </c>
      <c r="X28" s="26">
        <v>2131.1</v>
      </c>
      <c r="Y28" s="26"/>
      <c r="Z28" s="26"/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113</v>
      </c>
      <c r="Q29" s="26">
        <v>1</v>
      </c>
      <c r="R29" s="26">
        <v>70477.399999999994</v>
      </c>
      <c r="S29" s="26">
        <v>6409.9</v>
      </c>
      <c r="T29" s="26">
        <v>338.8</v>
      </c>
      <c r="U29" s="26">
        <v>70477.399999999994</v>
      </c>
      <c r="V29" s="26"/>
      <c r="W29" s="26"/>
      <c r="X29" s="26">
        <v>338.8</v>
      </c>
      <c r="Y29" s="26"/>
      <c r="Z29" s="26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80.099999999999994</v>
      </c>
      <c r="Q30" s="26"/>
      <c r="R30" s="26">
        <v>52393.599999999999</v>
      </c>
      <c r="S30" s="26">
        <v>2864.5</v>
      </c>
      <c r="T30" s="26"/>
      <c r="U30" s="26">
        <v>52393.599999999999</v>
      </c>
      <c r="V30" s="26"/>
      <c r="W30" s="26"/>
      <c r="X30" s="26"/>
      <c r="Y30" s="26"/>
      <c r="Z30" s="26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381.20000000000005</v>
      </c>
      <c r="Q21" s="25">
        <f t="shared" ref="Q21:Z21" si="0">Q22+Q24+Q27+Q28</f>
        <v>20.9</v>
      </c>
      <c r="R21" s="25">
        <f>U21+V21+W21</f>
        <v>202687</v>
      </c>
      <c r="S21" s="25">
        <f t="shared" si="0"/>
        <v>3584.8</v>
      </c>
      <c r="T21" s="25">
        <f>X21+Y21+Z21</f>
        <v>6624.2</v>
      </c>
      <c r="U21" s="25">
        <f t="shared" si="0"/>
        <v>202687</v>
      </c>
      <c r="V21" s="25">
        <f t="shared" si="0"/>
        <v>0</v>
      </c>
      <c r="W21" s="25">
        <f t="shared" si="0"/>
        <v>0</v>
      </c>
      <c r="X21" s="25">
        <f t="shared" si="0"/>
        <v>6624.2</v>
      </c>
      <c r="Y21" s="25">
        <f t="shared" si="0"/>
        <v>0</v>
      </c>
      <c r="Z21" s="25">
        <f t="shared" si="0"/>
        <v>0</v>
      </c>
    </row>
    <row r="22" spans="1:26" ht="25.5" x14ac:dyDescent="0.25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5">
        <v>14.099999999999998</v>
      </c>
      <c r="Q22" s="35">
        <v>1.5</v>
      </c>
      <c r="R22" s="35">
        <v>12898.500000000002</v>
      </c>
      <c r="S22" s="35">
        <v>571.20000000000005</v>
      </c>
      <c r="T22" s="35">
        <v>1029.5999999999999</v>
      </c>
      <c r="U22" s="35">
        <v>12898.500000000002</v>
      </c>
      <c r="V22" s="35">
        <v>0</v>
      </c>
      <c r="W22" s="35">
        <v>0</v>
      </c>
      <c r="X22" s="35">
        <v>1029.5999999999999</v>
      </c>
      <c r="Y22" s="35">
        <v>0</v>
      </c>
      <c r="Z22" s="35">
        <v>0</v>
      </c>
    </row>
    <row r="23" spans="1:26" ht="15.75" x14ac:dyDescent="0.25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5">
        <v>14.099999999999998</v>
      </c>
      <c r="Q23" s="35">
        <v>1.5</v>
      </c>
      <c r="R23" s="35">
        <v>12898.500000000002</v>
      </c>
      <c r="S23" s="35">
        <v>571.20000000000005</v>
      </c>
      <c r="T23" s="35">
        <v>1029.5999999999999</v>
      </c>
      <c r="U23" s="35">
        <v>12898.500000000002</v>
      </c>
      <c r="V23" s="35">
        <v>0</v>
      </c>
      <c r="W23" s="35">
        <v>0</v>
      </c>
      <c r="X23" s="35">
        <v>1029.5999999999999</v>
      </c>
      <c r="Y23" s="35">
        <v>0</v>
      </c>
      <c r="Z23" s="35">
        <v>0</v>
      </c>
    </row>
    <row r="24" spans="1:26" ht="15.75" x14ac:dyDescent="0.25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5">
        <v>173.7</v>
      </c>
      <c r="Q24" s="35">
        <v>9.1999999999999993</v>
      </c>
      <c r="R24" s="35">
        <v>125465</v>
      </c>
      <c r="S24" s="35">
        <v>2071.9</v>
      </c>
      <c r="T24" s="35">
        <v>2505.1999999999998</v>
      </c>
      <c r="U24" s="35">
        <v>125465</v>
      </c>
      <c r="V24" s="35">
        <v>0</v>
      </c>
      <c r="W24" s="35">
        <v>0</v>
      </c>
      <c r="X24" s="35">
        <v>2505.1999999999998</v>
      </c>
      <c r="Y24" s="35">
        <v>0</v>
      </c>
      <c r="Z24" s="35">
        <v>0</v>
      </c>
    </row>
    <row r="25" spans="1:26" ht="25.5" x14ac:dyDescent="0.25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5">
        <v>109.60000000000001</v>
      </c>
      <c r="Q25" s="35">
        <v>1.5</v>
      </c>
      <c r="R25" s="35">
        <v>84319.9</v>
      </c>
      <c r="S25" s="35">
        <v>353.6</v>
      </c>
      <c r="T25" s="35">
        <v>453.2</v>
      </c>
      <c r="U25" s="35">
        <v>84319.9</v>
      </c>
      <c r="V25" s="35">
        <v>0</v>
      </c>
      <c r="W25" s="35">
        <v>0</v>
      </c>
      <c r="X25" s="35">
        <v>453.2</v>
      </c>
      <c r="Y25" s="35">
        <v>0</v>
      </c>
      <c r="Z25" s="35">
        <v>0</v>
      </c>
    </row>
    <row r="26" spans="1:26" ht="15.75" x14ac:dyDescent="0.25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5">
        <v>16.600000000000001</v>
      </c>
      <c r="Q26" s="35">
        <v>7.2</v>
      </c>
      <c r="R26" s="35">
        <v>10913.400000000001</v>
      </c>
      <c r="S26" s="35">
        <v>229</v>
      </c>
      <c r="T26" s="35">
        <v>1804</v>
      </c>
      <c r="U26" s="35">
        <v>10913.400000000001</v>
      </c>
      <c r="V26" s="35">
        <v>0</v>
      </c>
      <c r="W26" s="35">
        <v>0</v>
      </c>
      <c r="X26" s="35">
        <v>1804</v>
      </c>
      <c r="Y26" s="35">
        <v>0</v>
      </c>
      <c r="Z26" s="35">
        <v>0</v>
      </c>
    </row>
    <row r="27" spans="1:26" ht="15.75" x14ac:dyDescent="0.25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5">
        <v>22.3</v>
      </c>
      <c r="Q27" s="35">
        <v>1.6</v>
      </c>
      <c r="R27" s="35">
        <v>6180.5999999999995</v>
      </c>
      <c r="S27" s="35">
        <v>0</v>
      </c>
      <c r="T27" s="35">
        <v>373.4</v>
      </c>
      <c r="U27" s="35">
        <v>6180.5999999999995</v>
      </c>
      <c r="V27" s="35">
        <v>0</v>
      </c>
      <c r="W27" s="35">
        <v>0</v>
      </c>
      <c r="X27" s="35">
        <v>373.4</v>
      </c>
      <c r="Y27" s="35">
        <v>0</v>
      </c>
      <c r="Z27" s="35">
        <v>0</v>
      </c>
    </row>
    <row r="28" spans="1:26" ht="15.75" x14ac:dyDescent="0.25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5">
        <v>171.10000000000002</v>
      </c>
      <c r="Q28" s="35">
        <v>8.6000000000000014</v>
      </c>
      <c r="R28" s="35">
        <v>58142.899999999994</v>
      </c>
      <c r="S28" s="35">
        <v>941.7</v>
      </c>
      <c r="T28" s="35">
        <v>2716</v>
      </c>
      <c r="U28" s="35">
        <v>58142.899999999994</v>
      </c>
      <c r="V28" s="35">
        <v>0</v>
      </c>
      <c r="W28" s="35">
        <v>0</v>
      </c>
      <c r="X28" s="35">
        <v>2716</v>
      </c>
      <c r="Y28" s="35">
        <v>0</v>
      </c>
      <c r="Z28" s="35">
        <v>0</v>
      </c>
    </row>
    <row r="29" spans="1:26" ht="38.25" x14ac:dyDescent="0.25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5">
        <v>44.8</v>
      </c>
      <c r="Q29" s="35">
        <v>0.5</v>
      </c>
      <c r="R29" s="35">
        <v>28280.5</v>
      </c>
      <c r="S29" s="35">
        <v>407.2</v>
      </c>
      <c r="T29" s="35">
        <v>248</v>
      </c>
      <c r="U29" s="35">
        <v>28280.5</v>
      </c>
      <c r="V29" s="35">
        <v>0</v>
      </c>
      <c r="W29" s="35">
        <v>0</v>
      </c>
      <c r="X29" s="35">
        <v>248</v>
      </c>
      <c r="Y29" s="35">
        <v>0</v>
      </c>
      <c r="Z29" s="35">
        <v>0</v>
      </c>
    </row>
    <row r="30" spans="1:26" ht="15.75" x14ac:dyDescent="0.25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5">
        <v>32.6</v>
      </c>
      <c r="Q30" s="35">
        <v>0</v>
      </c>
      <c r="R30" s="35">
        <v>19602</v>
      </c>
      <c r="S30" s="35">
        <v>311.39999999999998</v>
      </c>
      <c r="T30" s="35">
        <v>0</v>
      </c>
      <c r="U30" s="35">
        <v>19602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5">
        <v>10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1307.2000000000003</v>
      </c>
      <c r="Q21" s="25">
        <f t="shared" ref="Q21:Z21" si="0">Q22+Q24+Q27+Q28</f>
        <v>40.199999999999989</v>
      </c>
      <c r="R21" s="25">
        <f>U21+V21+W21</f>
        <v>741757.2</v>
      </c>
      <c r="S21" s="25">
        <f t="shared" si="0"/>
        <v>67040.900000000009</v>
      </c>
      <c r="T21" s="25">
        <f>X21+Y21+Z21</f>
        <v>15218.3</v>
      </c>
      <c r="U21" s="25">
        <f t="shared" si="0"/>
        <v>741712.6</v>
      </c>
      <c r="V21" s="25">
        <f t="shared" si="0"/>
        <v>0</v>
      </c>
      <c r="W21" s="25">
        <f t="shared" si="0"/>
        <v>44.6</v>
      </c>
      <c r="X21" s="25">
        <f t="shared" si="0"/>
        <v>15218.3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3">
        <v>18.7</v>
      </c>
      <c r="Q22" s="33">
        <v>0</v>
      </c>
      <c r="R22" s="33">
        <v>19655</v>
      </c>
      <c r="S22" s="33">
        <v>293</v>
      </c>
      <c r="T22" s="33">
        <v>0</v>
      </c>
      <c r="U22" s="33">
        <v>19655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3">
        <v>18.7</v>
      </c>
      <c r="Q23" s="33">
        <v>0</v>
      </c>
      <c r="R23" s="33">
        <v>19655</v>
      </c>
      <c r="S23" s="33">
        <v>293</v>
      </c>
      <c r="T23" s="33">
        <v>0</v>
      </c>
      <c r="U23" s="33">
        <v>19655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3">
        <v>679.7</v>
      </c>
      <c r="Q24" s="33">
        <v>18.299999999999997</v>
      </c>
      <c r="R24" s="33">
        <v>482551.7</v>
      </c>
      <c r="S24" s="33">
        <v>48589.100000000006</v>
      </c>
      <c r="T24" s="33">
        <v>7902.3</v>
      </c>
      <c r="U24" s="33">
        <v>482507.1</v>
      </c>
      <c r="V24" s="33">
        <v>0</v>
      </c>
      <c r="W24" s="33">
        <v>44.6</v>
      </c>
      <c r="X24" s="33">
        <v>7902.3</v>
      </c>
      <c r="Y24" s="33">
        <v>0</v>
      </c>
      <c r="Z24" s="33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320.8</v>
      </c>
      <c r="Q25" s="33">
        <v>3.7</v>
      </c>
      <c r="R25" s="33">
        <v>244334.5</v>
      </c>
      <c r="S25" s="33">
        <v>18874.7</v>
      </c>
      <c r="T25" s="33">
        <v>1715.3</v>
      </c>
      <c r="U25" s="33">
        <v>244333.4</v>
      </c>
      <c r="V25" s="33">
        <v>0</v>
      </c>
      <c r="W25" s="33">
        <v>1.1000000000000001</v>
      </c>
      <c r="X25" s="33">
        <v>1715.3</v>
      </c>
      <c r="Y25" s="33">
        <v>0</v>
      </c>
      <c r="Z25" s="33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3">
        <v>44.7</v>
      </c>
      <c r="Q26" s="33">
        <v>2.2999999999999998</v>
      </c>
      <c r="R26" s="33">
        <v>29776.400000000001</v>
      </c>
      <c r="S26" s="33">
        <v>1623.7</v>
      </c>
      <c r="T26" s="33">
        <v>632.1</v>
      </c>
      <c r="U26" s="33">
        <v>29732.9</v>
      </c>
      <c r="V26" s="33">
        <v>0</v>
      </c>
      <c r="W26" s="33">
        <v>43.5</v>
      </c>
      <c r="X26" s="33">
        <v>632.1</v>
      </c>
      <c r="Y26" s="33">
        <v>0</v>
      </c>
      <c r="Z26" s="33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3">
        <v>205.60000000000002</v>
      </c>
      <c r="Q27" s="33">
        <v>1.3</v>
      </c>
      <c r="R27" s="33">
        <v>74791.099999999991</v>
      </c>
      <c r="S27" s="33">
        <v>5705</v>
      </c>
      <c r="T27" s="33">
        <v>526.70000000000005</v>
      </c>
      <c r="U27" s="33">
        <v>74791.099999999991</v>
      </c>
      <c r="V27" s="33">
        <v>0</v>
      </c>
      <c r="W27" s="33">
        <v>0</v>
      </c>
      <c r="X27" s="33">
        <v>526.70000000000005</v>
      </c>
      <c r="Y27" s="33">
        <v>0</v>
      </c>
      <c r="Z27" s="33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3">
        <v>403.20000000000005</v>
      </c>
      <c r="Q28" s="33">
        <v>20.599999999999994</v>
      </c>
      <c r="R28" s="33">
        <v>164759.4</v>
      </c>
      <c r="S28" s="33">
        <v>12453.800000000001</v>
      </c>
      <c r="T28" s="33">
        <v>6789.2999999999993</v>
      </c>
      <c r="U28" s="33">
        <v>164759.4</v>
      </c>
      <c r="V28" s="33">
        <v>0</v>
      </c>
      <c r="W28" s="33">
        <v>0</v>
      </c>
      <c r="X28" s="33">
        <v>6789.2999999999993</v>
      </c>
      <c r="Y28" s="33">
        <v>0</v>
      </c>
      <c r="Z28" s="33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3">
        <v>271.10000000000002</v>
      </c>
      <c r="Q29" s="33">
        <v>11.899999999999999</v>
      </c>
      <c r="R29" s="33">
        <v>178133.69999999998</v>
      </c>
      <c r="S29" s="33">
        <v>19128.2</v>
      </c>
      <c r="T29" s="33">
        <v>5259.4000000000005</v>
      </c>
      <c r="U29" s="33">
        <v>178133.69999999998</v>
      </c>
      <c r="V29" s="33">
        <v>0</v>
      </c>
      <c r="W29" s="33">
        <v>0</v>
      </c>
      <c r="X29" s="33">
        <v>5259.4000000000005</v>
      </c>
      <c r="Y29" s="33">
        <v>0</v>
      </c>
      <c r="Z29" s="33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3">
        <v>168.4</v>
      </c>
      <c r="Q30" s="33">
        <v>0.1</v>
      </c>
      <c r="R30" s="33">
        <v>106190.90000000001</v>
      </c>
      <c r="S30" s="33">
        <v>9769.5999999999985</v>
      </c>
      <c r="T30" s="33">
        <v>29.1</v>
      </c>
      <c r="U30" s="33">
        <v>106190.90000000001</v>
      </c>
      <c r="V30" s="33">
        <v>0</v>
      </c>
      <c r="W30" s="33">
        <v>0</v>
      </c>
      <c r="X30" s="33">
        <v>29.1</v>
      </c>
      <c r="Y30" s="33">
        <v>0</v>
      </c>
      <c r="Z30" s="33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3">
        <v>15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Большеглушицкий'!P21+'м.р. Большечерниговский'!P21</f>
        <v>946.3</v>
      </c>
      <c r="Q21" s="25">
        <f>'м.р. Большеглушицкий'!Q21+'м.р. Большечерниговский'!Q21</f>
        <v>65.5</v>
      </c>
      <c r="R21" s="25">
        <f>'м.р. Большеглушицкий'!R21+'м.р. Большечерниговский'!R21</f>
        <v>518500.19999999995</v>
      </c>
      <c r="S21" s="25">
        <f>'м.р. Большеглушицкий'!S21+'м.р. Большечерниговский'!S21</f>
        <v>22126.9</v>
      </c>
      <c r="T21" s="25">
        <f>'м.р. Большеглушицкий'!T21+'м.р. Большечерниговский'!T21</f>
        <v>20996.400000000001</v>
      </c>
      <c r="U21" s="25">
        <f>'м.р. Большеглушицкий'!U21+'м.р. Большечерниговский'!U21</f>
        <v>518500.19999999995</v>
      </c>
      <c r="V21" s="25">
        <f>'м.р. Большеглушицкий'!V21+'м.р. Большечерниговский'!V21</f>
        <v>0</v>
      </c>
      <c r="W21" s="25">
        <f>'м.р. Большеглушицкий'!W21+'м.р. Большечерниговский'!W21</f>
        <v>0</v>
      </c>
      <c r="X21" s="25">
        <f>'м.р. Большеглушицкий'!X21+'м.р. Большечерниговский'!X21</f>
        <v>20996.400000000001</v>
      </c>
      <c r="Y21" s="25">
        <f>'м.р. Большеглушицкий'!Y21+'м.р. Большечерниговский'!Y21</f>
        <v>0</v>
      </c>
      <c r="Z21" s="25">
        <f>'м.р. Большеглушицкий'!Z21+'м.р. Большечерниговский'!Z21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Большеглушицкий'!P22+'м.р. Большечерниговский'!P22</f>
        <v>35.299999999999997</v>
      </c>
      <c r="Q22" s="26">
        <f>'м.р. Большеглушицкий'!Q22+'м.р. Большечерниговский'!Q22</f>
        <v>2</v>
      </c>
      <c r="R22" s="26">
        <f>'м.р. Большеглушицкий'!R22+'м.р. Большечерниговский'!R22</f>
        <v>32966.300000000003</v>
      </c>
      <c r="S22" s="26">
        <f>'м.р. Большеглушицкий'!S22+'м.р. Большечерниговский'!S22</f>
        <v>1583.7</v>
      </c>
      <c r="T22" s="26">
        <f>'м.р. Большеглушицкий'!T22+'м.р. Большечерниговский'!T22</f>
        <v>1282.6999999999998</v>
      </c>
      <c r="U22" s="26">
        <f>'м.р. Большеглушицкий'!U22+'м.р. Большечерниговский'!U22</f>
        <v>32966.300000000003</v>
      </c>
      <c r="V22" s="26">
        <f>'м.р. Большеглушицкий'!V22+'м.р. Большечерниговский'!V22</f>
        <v>0</v>
      </c>
      <c r="W22" s="26">
        <f>'м.р. Большеглушицкий'!W22+'м.р. Большечерниговский'!W22</f>
        <v>0</v>
      </c>
      <c r="X22" s="26">
        <f>'м.р. Большеглушицкий'!X22+'м.р. Большечерниговский'!X22</f>
        <v>1282.6999999999998</v>
      </c>
      <c r="Y22" s="26">
        <f>'м.р. Большеглушицкий'!Y22+'м.р. Большечерниговский'!Y22</f>
        <v>0</v>
      </c>
      <c r="Z22" s="26">
        <f>'м.р. Большеглушицкий'!Z22+'м.р. Большечерниговский'!Z22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Большеглушицкий'!P23+'м.р. Большечерниговский'!P23</f>
        <v>22.2</v>
      </c>
      <c r="Q23" s="26">
        <f>'м.р. Большеглушицкий'!Q23+'м.р. Большечерниговский'!Q23</f>
        <v>0</v>
      </c>
      <c r="R23" s="26">
        <f>'м.р. Большеглушицкий'!R23+'м.р. Большечерниговский'!R23</f>
        <v>21737.4</v>
      </c>
      <c r="S23" s="26">
        <f>'м.р. Большеглушицкий'!S23+'м.р. Большечерниговский'!S23</f>
        <v>1415.3000000000002</v>
      </c>
      <c r="T23" s="26">
        <f>'м.р. Большеглушицкий'!T23+'м.р. Большечерниговский'!T23</f>
        <v>0</v>
      </c>
      <c r="U23" s="26">
        <f>'м.р. Большеглушицкий'!U23+'м.р. Большечерниговский'!U23</f>
        <v>21737.4</v>
      </c>
      <c r="V23" s="26">
        <f>'м.р. Большеглушицкий'!V23+'м.р. Большечерниговский'!V23</f>
        <v>0</v>
      </c>
      <c r="W23" s="26">
        <f>'м.р. Большеглушицкий'!W23+'м.р. Большечерниговский'!W23</f>
        <v>0</v>
      </c>
      <c r="X23" s="26">
        <f>'м.р. Большеглушицкий'!X23+'м.р. Большечерниговский'!X23</f>
        <v>0</v>
      </c>
      <c r="Y23" s="26">
        <f>'м.р. Большеглушицкий'!Y23+'м.р. Большечерниговский'!Y23</f>
        <v>0</v>
      </c>
      <c r="Z23" s="26">
        <f>'м.р. Большеглушицкий'!Z23+'м.р. Большечерниговский'!Z23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Большеглушицкий'!P24+'м.р. Большечерниговский'!P24</f>
        <v>484.19999999999993</v>
      </c>
      <c r="Q24" s="26">
        <f>'м.р. Большеглушицкий'!Q24+'м.р. Большечерниговский'!Q24</f>
        <v>44.3</v>
      </c>
      <c r="R24" s="26">
        <f>'м.р. Большеглушицкий'!R24+'м.р. Большечерниговский'!R24</f>
        <v>341944.19999999995</v>
      </c>
      <c r="S24" s="26">
        <f>'м.р. Большеглушицкий'!S24+'м.р. Большечерниговский'!S24</f>
        <v>14446.6</v>
      </c>
      <c r="T24" s="26">
        <f>'м.р. Большеглушицкий'!T24+'м.р. Большечерниговский'!T24</f>
        <v>14596.800000000003</v>
      </c>
      <c r="U24" s="26">
        <f>'м.р. Большеглушицкий'!U24+'м.р. Большечерниговский'!U24</f>
        <v>341944.19999999995</v>
      </c>
      <c r="V24" s="26">
        <f>'м.р. Большеглушицкий'!V24+'м.р. Большечерниговский'!V24</f>
        <v>0</v>
      </c>
      <c r="W24" s="26">
        <f>'м.р. Большеглушицкий'!W24+'м.р. Большечерниговский'!W24</f>
        <v>0</v>
      </c>
      <c r="X24" s="26">
        <f>'м.р. Большеглушицкий'!X24+'м.р. Большечерниговский'!X24</f>
        <v>14596.800000000003</v>
      </c>
      <c r="Y24" s="26">
        <f>'м.р. Большеглушицкий'!Y24+'м.р. Большечерниговский'!Y24</f>
        <v>0</v>
      </c>
      <c r="Z24" s="26">
        <f>'м.р. Большеглушицкий'!Z24+'м.р. Большечерниговский'!Z24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Большеглушицкий'!P25+'м.р. Большечерниговский'!P25</f>
        <v>303.5</v>
      </c>
      <c r="Q25" s="26">
        <f>'м.р. Большеглушицкий'!Q25+'м.р. Большечерниговский'!Q25</f>
        <v>10.199999999999999</v>
      </c>
      <c r="R25" s="26">
        <f>'м.р. Большеглушицкий'!R25+'м.р. Большечерниговский'!R25</f>
        <v>226611.59999999998</v>
      </c>
      <c r="S25" s="26">
        <f>'м.р. Большеглушицкий'!S25+'м.р. Большечерниговский'!S25</f>
        <v>6814.4</v>
      </c>
      <c r="T25" s="26">
        <f>'м.р. Большеглушицкий'!T25+'м.р. Большечерниговский'!T25</f>
        <v>3641.9</v>
      </c>
      <c r="U25" s="26">
        <f>'м.р. Большеглушицкий'!U25+'м.р. Большечерниговский'!U25</f>
        <v>226611.59999999998</v>
      </c>
      <c r="V25" s="26">
        <f>'м.р. Большеглушицкий'!V25+'м.р. Большечерниговский'!V25</f>
        <v>0</v>
      </c>
      <c r="W25" s="26">
        <f>'м.р. Большеглушицкий'!W25+'м.р. Большечерниговский'!W25</f>
        <v>0</v>
      </c>
      <c r="X25" s="26">
        <f>'м.р. Большеглушицкий'!X25+'м.р. Большечерниговский'!X25</f>
        <v>3641.9</v>
      </c>
      <c r="Y25" s="26">
        <f>'м.р. Большеглушицкий'!Y25+'м.р. Большечерниговский'!Y25</f>
        <v>0</v>
      </c>
      <c r="Z25" s="26">
        <f>'м.р. Большеглушицкий'!Z25+'м.р. Большечерниговский'!Z25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Большеглушицкий'!P26+'м.р. Большечерниговский'!P26</f>
        <v>33.799999999999997</v>
      </c>
      <c r="Q26" s="26">
        <f>'м.р. Большеглушицкий'!Q26+'м.р. Большечерниговский'!Q26</f>
        <v>31.2</v>
      </c>
      <c r="R26" s="26">
        <f>'м.р. Большеглушицкий'!R26+'м.р. Большечерниговский'!R26</f>
        <v>22330.1</v>
      </c>
      <c r="S26" s="26">
        <f>'м.р. Большеглушицкий'!S26+'м.р. Большечерниговский'!S26</f>
        <v>1509.5</v>
      </c>
      <c r="T26" s="26">
        <f>'м.р. Большеглушицкий'!T26+'м.р. Большечерниговский'!T26</f>
        <v>9769.5</v>
      </c>
      <c r="U26" s="26">
        <f>'м.р. Большеглушицкий'!U26+'м.р. Большечерниговский'!U26</f>
        <v>22330.1</v>
      </c>
      <c r="V26" s="26">
        <f>'м.р. Большеглушицкий'!V26+'м.р. Большечерниговский'!V26</f>
        <v>0</v>
      </c>
      <c r="W26" s="26">
        <f>'м.р. Большеглушицкий'!W26+'м.р. Большечерниговский'!W26</f>
        <v>0</v>
      </c>
      <c r="X26" s="26">
        <f>'м.р. Большеглушицкий'!X26+'м.р. Большечерниговский'!X26</f>
        <v>9769.5</v>
      </c>
      <c r="Y26" s="26">
        <f>'м.р. Большеглушицкий'!Y26+'м.р. Большечерниговский'!Y26</f>
        <v>0</v>
      </c>
      <c r="Z26" s="26">
        <f>'м.р. Большеглушицкий'!Z26+'м.р. Большечерниговский'!Z26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Большеглушицкий'!P27+'м.р. Большечерниговский'!P27</f>
        <v>164.70000000000002</v>
      </c>
      <c r="Q27" s="26">
        <f>'м.р. Большеглушицкий'!Q27+'м.р. Большечерниговский'!Q27</f>
        <v>2.7</v>
      </c>
      <c r="R27" s="26">
        <f>'м.р. Большеглушицкий'!R27+'м.р. Большечерниговский'!R27</f>
        <v>59171.7</v>
      </c>
      <c r="S27" s="26">
        <f>'м.р. Большеглушицкий'!S27+'м.р. Большечерниговский'!S27</f>
        <v>4313.7</v>
      </c>
      <c r="T27" s="26">
        <f>'м.р. Большеглушицкий'!T27+'м.р. Большечерниговский'!T27</f>
        <v>1150</v>
      </c>
      <c r="U27" s="26">
        <f>'м.р. Большеглушицкий'!U27+'м.р. Большечерниговский'!U27</f>
        <v>59171.7</v>
      </c>
      <c r="V27" s="26">
        <f>'м.р. Большеглушицкий'!V27+'м.р. Большечерниговский'!V27</f>
        <v>0</v>
      </c>
      <c r="W27" s="26">
        <f>'м.р. Большеглушицкий'!W27+'м.р. Большечерниговский'!W27</f>
        <v>0</v>
      </c>
      <c r="X27" s="26">
        <f>'м.р. Большеглушицкий'!X27+'м.р. Большечерниговский'!X27</f>
        <v>1150</v>
      </c>
      <c r="Y27" s="26">
        <f>'м.р. Большеглушицкий'!Y27+'м.р. Большечерниговский'!Y27</f>
        <v>0</v>
      </c>
      <c r="Z27" s="26">
        <f>'м.р. Большеглушицкий'!Z27+'м.р. Большечерниговский'!Z27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Большеглушицкий'!P28+'м.р. Большечерниговский'!P28</f>
        <v>262.09999999999997</v>
      </c>
      <c r="Q28" s="26">
        <f>'м.р. Большеглушицкий'!Q28+'м.р. Большечерниговский'!Q28</f>
        <v>16.5</v>
      </c>
      <c r="R28" s="26">
        <f>'м.р. Большеглушицкий'!R28+'м.р. Большечерниговский'!R28</f>
        <v>84418</v>
      </c>
      <c r="S28" s="26">
        <f>'м.р. Большеглушицкий'!S28+'м.р. Большечерниговский'!S28</f>
        <v>1782.9</v>
      </c>
      <c r="T28" s="26">
        <f>'м.р. Большеглушицкий'!T28+'м.р. Большечерниговский'!T28</f>
        <v>3966.9000000000005</v>
      </c>
      <c r="U28" s="26">
        <f>'м.р. Большеглушицкий'!U28+'м.р. Большечерниговский'!U28</f>
        <v>84418</v>
      </c>
      <c r="V28" s="26">
        <f>'м.р. Большеглушицкий'!V28+'м.р. Большечерниговский'!V28</f>
        <v>0</v>
      </c>
      <c r="W28" s="26">
        <f>'м.р. Большеглушицкий'!W28+'м.р. Большечерниговский'!W28</f>
        <v>0</v>
      </c>
      <c r="X28" s="26">
        <f>'м.р. Большеглушицкий'!X28+'м.р. Большечерниговский'!X28</f>
        <v>3966.9000000000005</v>
      </c>
      <c r="Y28" s="26">
        <f>'м.р. Большеглушицкий'!Y28+'м.р. Большечерниговский'!Y28</f>
        <v>0</v>
      </c>
      <c r="Z28" s="26">
        <f>'м.р. Большеглушицкий'!Z28+'м.р. Большечерниговский'!Z28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Большеглушицкий'!P29+'м.р. Большечерниговский'!P29</f>
        <v>136.39999999999998</v>
      </c>
      <c r="Q29" s="26">
        <f>'м.р. Большеглушицкий'!Q29+'м.р. Большечерниговский'!Q29</f>
        <v>2</v>
      </c>
      <c r="R29" s="26">
        <f>'м.р. Большеглушицкий'!R29+'м.р. Большечерниговский'!R29</f>
        <v>84888.500000000015</v>
      </c>
      <c r="S29" s="26">
        <f>'м.р. Большеглушицкий'!S29+'м.р. Большечерниговский'!S29</f>
        <v>3821.1</v>
      </c>
      <c r="T29" s="26">
        <f>'м.р. Большеглушицкий'!T29+'м.р. Большечерниговский'!T29</f>
        <v>1023.4</v>
      </c>
      <c r="U29" s="26">
        <f>'м.р. Большеглушицкий'!U29+'м.р. Большечерниговский'!U29</f>
        <v>84888.500000000015</v>
      </c>
      <c r="V29" s="26">
        <f>'м.р. Большеглушицкий'!V29+'м.р. Большечерниговский'!V29</f>
        <v>0</v>
      </c>
      <c r="W29" s="26">
        <f>'м.р. Большеглушицкий'!W29+'м.р. Большечерниговский'!W29</f>
        <v>0</v>
      </c>
      <c r="X29" s="26">
        <f>'м.р. Большеглушицкий'!X29+'м.р. Большечерниговский'!X29</f>
        <v>1023.4</v>
      </c>
      <c r="Y29" s="26">
        <f>'м.р. Большеглушицкий'!Y29+'м.р. Большечерниговский'!Y29</f>
        <v>0</v>
      </c>
      <c r="Z29" s="26">
        <f>'м.р. Большеглушицкий'!Z29+'м.р. Большечерниговский'!Z29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Большеглушицкий'!P30+'м.р. Большечерниговский'!P30</f>
        <v>112.4</v>
      </c>
      <c r="Q30" s="26">
        <f>'м.р. Большеглушицкий'!Q30+'м.р. Большечерниговский'!Q30</f>
        <v>0.5</v>
      </c>
      <c r="R30" s="26">
        <f>'м.р. Большеглушицкий'!R30+'м.р. Большечерниговский'!R30</f>
        <v>68165.300000000017</v>
      </c>
      <c r="S30" s="26">
        <f>'м.р. Большеглушицкий'!S30+'м.р. Большечерниговский'!S30</f>
        <v>2148.5</v>
      </c>
      <c r="T30" s="26">
        <f>'м.р. Большеглушицкий'!T30+'м.р. Большечерниговский'!T30</f>
        <v>190.4</v>
      </c>
      <c r="U30" s="26">
        <f>'м.р. Большеглушицкий'!U30+'м.р. Большечерниговский'!U30</f>
        <v>68165.300000000017</v>
      </c>
      <c r="V30" s="26">
        <f>'м.р. Большеглушицкий'!V30+'м.р. Большечерниговский'!V30</f>
        <v>0</v>
      </c>
      <c r="W30" s="26">
        <f>'м.р. Большеглушицкий'!W30+'м.р. Большечерниговский'!W30</f>
        <v>0</v>
      </c>
      <c r="X30" s="26">
        <f>'м.р. Большеглушицкий'!X30+'м.р. Большечерниговский'!X30</f>
        <v>190.4</v>
      </c>
      <c r="Y30" s="26">
        <f>'м.р. Большеглушицкий'!Y30+'м.р. Большечерниговский'!Y30</f>
        <v>0</v>
      </c>
      <c r="Z30" s="26">
        <f>'м.р. Большеглушицкий'!Z30+'м.р. Большечерниговский'!Z30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f>'м.р. Большеглушицкий'!P31+'м.р. Большечерниговский'!P31</f>
        <v>23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443.2</v>
      </c>
      <c r="Q21" s="25">
        <f t="shared" ref="Q21:Z21" si="0">Q22+Q24+Q27+Q28</f>
        <v>20.799999999999997</v>
      </c>
      <c r="R21" s="25">
        <f>U21+V21+W21</f>
        <v>255301.7</v>
      </c>
      <c r="S21" s="25">
        <f t="shared" si="0"/>
        <v>12304.9</v>
      </c>
      <c r="T21" s="25">
        <f>X21+Y21+Z21</f>
        <v>7743.1</v>
      </c>
      <c r="U21" s="25">
        <f t="shared" si="0"/>
        <v>255301.7</v>
      </c>
      <c r="V21" s="25">
        <f t="shared" si="0"/>
        <v>0</v>
      </c>
      <c r="W21" s="25">
        <f t="shared" si="0"/>
        <v>0</v>
      </c>
      <c r="X21" s="25">
        <f t="shared" si="0"/>
        <v>7743.1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16.100000000000001</v>
      </c>
      <c r="Q22" s="26">
        <v>1</v>
      </c>
      <c r="R22" s="26">
        <v>15121.3</v>
      </c>
      <c r="S22" s="26">
        <v>671.2</v>
      </c>
      <c r="T22" s="26">
        <v>760.4</v>
      </c>
      <c r="U22" s="26">
        <v>15121.3</v>
      </c>
      <c r="V22" s="26">
        <v>0</v>
      </c>
      <c r="W22" s="26">
        <v>0</v>
      </c>
      <c r="X22" s="26">
        <v>760.4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8</v>
      </c>
      <c r="Q23" s="26">
        <v>0</v>
      </c>
      <c r="R23" s="26">
        <v>7890</v>
      </c>
      <c r="S23" s="26">
        <v>548.6</v>
      </c>
      <c r="T23" s="26">
        <v>0</v>
      </c>
      <c r="U23" s="26">
        <v>7890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235.39999999999998</v>
      </c>
      <c r="Q24" s="26">
        <v>17.899999999999999</v>
      </c>
      <c r="R24" s="26">
        <v>169129.7</v>
      </c>
      <c r="S24" s="26">
        <v>8067.3</v>
      </c>
      <c r="T24" s="26">
        <v>6260.4000000000005</v>
      </c>
      <c r="U24" s="26">
        <v>169129.7</v>
      </c>
      <c r="V24" s="26">
        <v>0</v>
      </c>
      <c r="W24" s="26">
        <v>0</v>
      </c>
      <c r="X24" s="26">
        <v>6260.4000000000005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144.1</v>
      </c>
      <c r="Q25" s="26">
        <v>2.4000000000000004</v>
      </c>
      <c r="R25" s="26">
        <v>108297.49999999999</v>
      </c>
      <c r="S25" s="26">
        <v>3360.7999999999997</v>
      </c>
      <c r="T25" s="26">
        <v>977.40000000000009</v>
      </c>
      <c r="U25" s="26">
        <v>108297.49999999999</v>
      </c>
      <c r="V25" s="26">
        <v>0</v>
      </c>
      <c r="W25" s="26">
        <v>0</v>
      </c>
      <c r="X25" s="26">
        <v>977.40000000000009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17.5</v>
      </c>
      <c r="Q26" s="26">
        <v>13.899999999999999</v>
      </c>
      <c r="R26" s="26">
        <v>11674.1</v>
      </c>
      <c r="S26" s="26">
        <v>815.2</v>
      </c>
      <c r="T26" s="26">
        <v>4440.7000000000007</v>
      </c>
      <c r="U26" s="26">
        <v>11674.1</v>
      </c>
      <c r="V26" s="26">
        <v>0</v>
      </c>
      <c r="W26" s="26">
        <v>0</v>
      </c>
      <c r="X26" s="26">
        <v>4440.7000000000007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73.000000000000014</v>
      </c>
      <c r="Q27" s="26">
        <v>0.5</v>
      </c>
      <c r="R27" s="26">
        <v>28824.899999999998</v>
      </c>
      <c r="S27" s="26">
        <v>2365.7999999999997</v>
      </c>
      <c r="T27" s="26">
        <v>290</v>
      </c>
      <c r="U27" s="26">
        <v>28824.899999999998</v>
      </c>
      <c r="V27" s="26">
        <v>0</v>
      </c>
      <c r="W27" s="26">
        <v>0</v>
      </c>
      <c r="X27" s="26">
        <v>290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118.7</v>
      </c>
      <c r="Q28" s="26">
        <v>1.4</v>
      </c>
      <c r="R28" s="26">
        <v>42225.8</v>
      </c>
      <c r="S28" s="26">
        <v>1200.6000000000001</v>
      </c>
      <c r="T28" s="26">
        <v>432.29999999999995</v>
      </c>
      <c r="U28" s="26">
        <v>42225.8</v>
      </c>
      <c r="V28" s="26">
        <v>0</v>
      </c>
      <c r="W28" s="26">
        <v>0</v>
      </c>
      <c r="X28" s="26">
        <v>432.29999999999995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66.5</v>
      </c>
      <c r="Q29" s="26">
        <v>1.5</v>
      </c>
      <c r="R29" s="26">
        <v>42796.000000000007</v>
      </c>
      <c r="S29" s="26">
        <v>1682.5</v>
      </c>
      <c r="T29" s="26">
        <v>833</v>
      </c>
      <c r="U29" s="26">
        <v>42796.000000000007</v>
      </c>
      <c r="V29" s="26">
        <v>0</v>
      </c>
      <c r="W29" s="26">
        <v>0</v>
      </c>
      <c r="X29" s="26">
        <v>833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49.70000000000001</v>
      </c>
      <c r="Q30" s="26">
        <v>0</v>
      </c>
      <c r="R30" s="26">
        <v>31538.300000000007</v>
      </c>
      <c r="S30" s="26">
        <v>854.30000000000007</v>
      </c>
      <c r="T30" s="26">
        <v>0</v>
      </c>
      <c r="U30" s="26">
        <v>31538.300000000007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X29" sqref="X2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503.09999999999997</v>
      </c>
      <c r="Q21" s="25">
        <f t="shared" ref="Q21:Z21" si="0">Q22+Q24+Q27+Q28</f>
        <v>44.699999999999996</v>
      </c>
      <c r="R21" s="25">
        <f>U21+V21+W21</f>
        <v>263198.49999999994</v>
      </c>
      <c r="S21" s="25">
        <f t="shared" si="0"/>
        <v>9822</v>
      </c>
      <c r="T21" s="25">
        <f>X21+Y21+Z21</f>
        <v>13253.300000000001</v>
      </c>
      <c r="U21" s="25">
        <f t="shared" si="0"/>
        <v>263198.49999999994</v>
      </c>
      <c r="V21" s="25">
        <f t="shared" si="0"/>
        <v>0</v>
      </c>
      <c r="W21" s="25">
        <f t="shared" si="0"/>
        <v>0</v>
      </c>
      <c r="X21" s="25">
        <f t="shared" si="0"/>
        <v>13253.300000000001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19.2</v>
      </c>
      <c r="Q22" s="26">
        <v>1</v>
      </c>
      <c r="R22" s="26">
        <v>17845</v>
      </c>
      <c r="S22" s="26">
        <v>912.5</v>
      </c>
      <c r="T22" s="26">
        <v>522.29999999999995</v>
      </c>
      <c r="U22" s="26">
        <v>17845</v>
      </c>
      <c r="V22" s="26">
        <v>0</v>
      </c>
      <c r="W22" s="26">
        <v>0</v>
      </c>
      <c r="X22" s="26">
        <v>522.29999999999995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14.2</v>
      </c>
      <c r="Q23" s="26">
        <v>0</v>
      </c>
      <c r="R23" s="26">
        <v>13847.4</v>
      </c>
      <c r="S23" s="26">
        <v>866.7</v>
      </c>
      <c r="T23" s="26">
        <v>0</v>
      </c>
      <c r="U23" s="26">
        <v>13847.4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248.79999999999998</v>
      </c>
      <c r="Q24" s="26">
        <v>26.4</v>
      </c>
      <c r="R24" s="26">
        <v>172814.49999999997</v>
      </c>
      <c r="S24" s="26">
        <v>6379.3</v>
      </c>
      <c r="T24" s="26">
        <v>8336.4000000000015</v>
      </c>
      <c r="U24" s="26">
        <v>172814.49999999997</v>
      </c>
      <c r="V24" s="26">
        <v>0</v>
      </c>
      <c r="W24" s="26">
        <v>0</v>
      </c>
      <c r="X24" s="26">
        <v>8336.4000000000015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159.4</v>
      </c>
      <c r="Q25" s="26">
        <v>7.7999999999999989</v>
      </c>
      <c r="R25" s="26">
        <v>118314.09999999999</v>
      </c>
      <c r="S25" s="26">
        <v>3453.6</v>
      </c>
      <c r="T25" s="26">
        <v>2664.5</v>
      </c>
      <c r="U25" s="26">
        <v>118314.09999999999</v>
      </c>
      <c r="V25" s="26">
        <v>0</v>
      </c>
      <c r="W25" s="26">
        <v>0</v>
      </c>
      <c r="X25" s="26">
        <v>2664.5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16.3</v>
      </c>
      <c r="Q26" s="26">
        <v>17.3</v>
      </c>
      <c r="R26" s="26">
        <v>10656</v>
      </c>
      <c r="S26" s="26">
        <v>694.3</v>
      </c>
      <c r="T26" s="26">
        <v>5328.7999999999993</v>
      </c>
      <c r="U26" s="26">
        <v>10656</v>
      </c>
      <c r="V26" s="26">
        <v>0</v>
      </c>
      <c r="W26" s="26">
        <v>0</v>
      </c>
      <c r="X26" s="26">
        <v>5328.7999999999993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91.7</v>
      </c>
      <c r="Q27" s="26">
        <v>2.2000000000000002</v>
      </c>
      <c r="R27" s="26">
        <v>30346.799999999999</v>
      </c>
      <c r="S27" s="26">
        <v>1947.9</v>
      </c>
      <c r="T27" s="26">
        <v>860</v>
      </c>
      <c r="U27" s="26">
        <v>30346.799999999999</v>
      </c>
      <c r="V27" s="26">
        <v>0</v>
      </c>
      <c r="W27" s="26">
        <v>0</v>
      </c>
      <c r="X27" s="26">
        <v>860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143.39999999999998</v>
      </c>
      <c r="Q28" s="26">
        <v>15.1</v>
      </c>
      <c r="R28" s="26">
        <v>42192.2</v>
      </c>
      <c r="S28" s="26">
        <v>582.29999999999995</v>
      </c>
      <c r="T28" s="26">
        <v>3534.6000000000004</v>
      </c>
      <c r="U28" s="26">
        <v>42192.2</v>
      </c>
      <c r="V28" s="26">
        <v>0</v>
      </c>
      <c r="W28" s="26">
        <v>0</v>
      </c>
      <c r="X28" s="26">
        <v>3534.6000000000004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69.899999999999991</v>
      </c>
      <c r="Q29" s="26">
        <v>0.5</v>
      </c>
      <c r="R29" s="26">
        <v>42092.500000000007</v>
      </c>
      <c r="S29" s="26">
        <v>2138.6</v>
      </c>
      <c r="T29" s="26">
        <v>190.4</v>
      </c>
      <c r="U29" s="26">
        <v>42092.500000000007</v>
      </c>
      <c r="V29" s="26">
        <v>0</v>
      </c>
      <c r="W29" s="26">
        <v>0</v>
      </c>
      <c r="X29" s="26">
        <v>190.4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62.7</v>
      </c>
      <c r="Q30" s="26">
        <v>0.5</v>
      </c>
      <c r="R30" s="26">
        <v>36627.000000000007</v>
      </c>
      <c r="S30" s="26">
        <v>1294.1999999999998</v>
      </c>
      <c r="T30" s="26">
        <v>190.4</v>
      </c>
      <c r="U30" s="26">
        <v>36627.000000000007</v>
      </c>
      <c r="V30" s="26">
        <v>0</v>
      </c>
      <c r="W30" s="26">
        <v>0</v>
      </c>
      <c r="X30" s="26">
        <v>190.4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13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6">
        <f>'м.р. Волжский'!P21+'г. Новокуйбышевск'!P21</f>
        <v>5103.2</v>
      </c>
      <c r="Q21" s="26">
        <f>'м.р. Волжский'!Q21+'г. Новокуйбышевск'!Q21</f>
        <v>138.19999999999999</v>
      </c>
      <c r="R21" s="26">
        <f>'м.р. Волжский'!R21+'г. Новокуйбышевск'!R21</f>
        <v>3040014.3</v>
      </c>
      <c r="S21" s="26">
        <f>'м.р. Волжский'!S21+'г. Новокуйбышевск'!S21</f>
        <v>158239.59999999998</v>
      </c>
      <c r="T21" s="26">
        <f>'м.р. Волжский'!T21+'г. Новокуйбышевск'!T21</f>
        <v>56046.8</v>
      </c>
      <c r="U21" s="26">
        <f>'м.р. Волжский'!U21+'г. Новокуйбышевск'!U21</f>
        <v>3017930.4</v>
      </c>
      <c r="V21" s="26">
        <f>'м.р. Волжский'!V21+'г. Новокуйбышевск'!V21</f>
        <v>0</v>
      </c>
      <c r="W21" s="26">
        <f>'м.р. Волжский'!W21+'г. Новокуйбышевск'!W21</f>
        <v>22083.9</v>
      </c>
      <c r="X21" s="26">
        <f>'м.р. Волжский'!X21+'г. Новокуйбышевск'!X21</f>
        <v>54856.7</v>
      </c>
      <c r="Y21" s="26">
        <f>'м.р. Волжский'!Y21+'г. Новокуйбышевск'!Y21</f>
        <v>0</v>
      </c>
      <c r="Z21" s="26">
        <f>'м.р. Волжский'!Z21+'г. Новокуйбышевск'!Z21</f>
        <v>1190.1000000000001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f>'м.р. Волжский'!P22+'г. Новокуйбышевск'!P22</f>
        <v>164.4</v>
      </c>
      <c r="Q22" s="26">
        <f>'м.р. Волжский'!Q22+'г. Новокуйбышевск'!Q22</f>
        <v>0.6</v>
      </c>
      <c r="R22" s="26">
        <f>'м.р. Волжский'!R22+'г. Новокуйбышевск'!R22</f>
        <v>188779.3</v>
      </c>
      <c r="S22" s="26">
        <f>'м.р. Волжский'!S22+'г. Новокуйбышевск'!S22</f>
        <v>7942.9</v>
      </c>
      <c r="T22" s="26">
        <f>'м.р. Волжский'!T22+'г. Новокуйбышевск'!T22</f>
        <v>474.7</v>
      </c>
      <c r="U22" s="26">
        <f>'м.р. Волжский'!U22+'г. Новокуйбышевск'!U22</f>
        <v>186291.6</v>
      </c>
      <c r="V22" s="26">
        <f>'м.р. Волжский'!V22+'г. Новокуйбышевск'!V22</f>
        <v>0</v>
      </c>
      <c r="W22" s="26">
        <f>'м.р. Волжский'!W22+'г. Новокуйбышевск'!W22</f>
        <v>2487.6999999999998</v>
      </c>
      <c r="X22" s="26">
        <f>'м.р. Волжский'!X22+'г. Новокуйбышевск'!X22</f>
        <v>474.7</v>
      </c>
      <c r="Y22" s="26">
        <f>'м.р. Волжский'!Y22+'г. Новокуйбышевск'!Y22</f>
        <v>0</v>
      </c>
      <c r="Z22" s="26">
        <f>'м.р. Волжский'!Z22+'г. Новокуйбышевск'!Z22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f>'м.р. Волжский'!P23+'г. Новокуйбышевск'!P23</f>
        <v>114.4</v>
      </c>
      <c r="Q23" s="26">
        <f>'м.р. Волжский'!Q23+'г. Новокуйбышевск'!Q23</f>
        <v>0.6</v>
      </c>
      <c r="R23" s="26">
        <f>'м.р. Волжский'!R23+'г. Новокуйбышевск'!R23</f>
        <v>138474.1</v>
      </c>
      <c r="S23" s="26">
        <f>'м.р. Волжский'!S23+'г. Новокуйбышевск'!S23</f>
        <v>7568.7</v>
      </c>
      <c r="T23" s="26">
        <f>'м.р. Волжский'!T23+'г. Новокуйбышевск'!T23</f>
        <v>474.7</v>
      </c>
      <c r="U23" s="26">
        <f>'м.р. Волжский'!U23+'г. Новокуйбышевск'!U23</f>
        <v>136249.1</v>
      </c>
      <c r="V23" s="26">
        <f>'м.р. Волжский'!V23+'г. Новокуйбышевск'!V23</f>
        <v>0</v>
      </c>
      <c r="W23" s="26">
        <f>'м.р. Волжский'!W23+'г. Новокуйбышевск'!W23</f>
        <v>2225</v>
      </c>
      <c r="X23" s="26">
        <f>'м.р. Волжский'!X23+'г. Новокуйбышевск'!X23</f>
        <v>474.7</v>
      </c>
      <c r="Y23" s="26">
        <f>'м.р. Волжский'!Y23+'г. Новокуйбышевск'!Y23</f>
        <v>0</v>
      </c>
      <c r="Z23" s="26">
        <f>'м.р. Волжский'!Z23+'г. Новокуйбышевск'!Z23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f>'м.р. Волжский'!P24+'г. Новокуйбышевск'!P24</f>
        <v>2930.2</v>
      </c>
      <c r="Q24" s="26">
        <f>'м.р. Волжский'!Q24+'г. Новокуйбышевск'!Q24</f>
        <v>78.7</v>
      </c>
      <c r="R24" s="26">
        <f>'м.р. Волжский'!R24+'г. Новокуйбышевск'!R24</f>
        <v>2078839</v>
      </c>
      <c r="S24" s="26">
        <f>'м.р. Волжский'!S24+'г. Новокуйбышевск'!S24</f>
        <v>104390.20000000001</v>
      </c>
      <c r="T24" s="26">
        <f>'м.р. Волжский'!T24+'г. Новокуйбышевск'!T24</f>
        <v>30263.899999999998</v>
      </c>
      <c r="U24" s="26">
        <f>'м.р. Волжский'!U24+'г. Новокуйбышевск'!U24</f>
        <v>2061399.3</v>
      </c>
      <c r="V24" s="26">
        <f>'м.р. Волжский'!V24+'г. Новокуйбышевск'!V24</f>
        <v>0</v>
      </c>
      <c r="W24" s="26">
        <f>'м.р. Волжский'!W24+'г. Новокуйбышевск'!W24</f>
        <v>17439.7</v>
      </c>
      <c r="X24" s="26">
        <f>'м.р. Волжский'!X24+'г. Новокуйбышевск'!X24</f>
        <v>29205.800000000003</v>
      </c>
      <c r="Y24" s="26">
        <f>'м.р. Волжский'!Y24+'г. Новокуйбышевск'!Y24</f>
        <v>0</v>
      </c>
      <c r="Z24" s="26">
        <f>'м.р. Волжский'!Z24+'г. Новокуйбышевск'!Z24</f>
        <v>1058.0999999999999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f>'м.р. Волжский'!P25+'г. Новокуйбышевск'!P25</f>
        <v>1419</v>
      </c>
      <c r="Q25" s="26">
        <f>'м.р. Волжский'!Q25+'г. Новокуйбышевск'!Q25</f>
        <v>11</v>
      </c>
      <c r="R25" s="26">
        <f>'м.р. Волжский'!R25+'г. Новокуйбышевск'!R25</f>
        <v>1096981.8999999999</v>
      </c>
      <c r="S25" s="26">
        <f>'м.р. Волжский'!S25+'г. Новокуйбышевск'!S25</f>
        <v>32743.599999999999</v>
      </c>
      <c r="T25" s="26">
        <f>'м.р. Волжский'!T25+'г. Новокуйбышевск'!T25</f>
        <v>5904.7000000000007</v>
      </c>
      <c r="U25" s="26">
        <f>'м.р. Волжский'!U25+'г. Новокуйбышевск'!U25</f>
        <v>1085280.5</v>
      </c>
      <c r="V25" s="26">
        <f>'м.р. Волжский'!V25+'г. Новокуйбышевск'!V25</f>
        <v>0</v>
      </c>
      <c r="W25" s="26">
        <f>'м.р. Волжский'!W25+'г. Новокуйбышевск'!W25</f>
        <v>11701.4</v>
      </c>
      <c r="X25" s="26">
        <f>'м.р. Волжский'!X25+'г. Новокуйбышевск'!X25</f>
        <v>5904.7000000000007</v>
      </c>
      <c r="Y25" s="26">
        <f>'м.р. Волжский'!Y25+'г. Новокуйбышевск'!Y25</f>
        <v>0</v>
      </c>
      <c r="Z25" s="26">
        <f>'м.р. Волжский'!Z25+'г. Новокуйбышевск'!Z25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f>'м.р. Волжский'!P26+'г. Новокуйбышевск'!P26</f>
        <v>132.19999999999999</v>
      </c>
      <c r="Q26" s="26">
        <f>'м.р. Волжский'!Q26+'г. Новокуйбышевск'!Q26</f>
        <v>58.3</v>
      </c>
      <c r="R26" s="26">
        <f>'м.р. Волжский'!R26+'г. Новокуйбышевск'!R26</f>
        <v>92733.700000000012</v>
      </c>
      <c r="S26" s="26">
        <f>'м.р. Волжский'!S26+'г. Новокуйбышевск'!S26</f>
        <v>9551.7999999999993</v>
      </c>
      <c r="T26" s="26">
        <f>'м.р. Волжский'!T26+'г. Новокуйбышевск'!T26</f>
        <v>17271.8</v>
      </c>
      <c r="U26" s="26">
        <f>'м.р. Волжский'!U26+'г. Новокуйбышевск'!U26</f>
        <v>91889.1</v>
      </c>
      <c r="V26" s="26">
        <f>'м.р. Волжский'!V26+'г. Новокуйбышевск'!V26</f>
        <v>0</v>
      </c>
      <c r="W26" s="26">
        <f>'м.р. Волжский'!W26+'г. Новокуйбышевск'!W26</f>
        <v>844.6</v>
      </c>
      <c r="X26" s="26">
        <f>'м.р. Волжский'!X26+'г. Новокуйбышевск'!X26</f>
        <v>17271.8</v>
      </c>
      <c r="Y26" s="26">
        <f>'м.р. Волжский'!Y26+'г. Новокуйбышевск'!Y26</f>
        <v>0</v>
      </c>
      <c r="Z26" s="26">
        <f>'м.р. Волжский'!Z26+'г. Новокуйбышевск'!Z26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f>'м.р. Волжский'!P27+'г. Новокуйбышевск'!P27</f>
        <v>380.5</v>
      </c>
      <c r="Q27" s="26">
        <f>'м.р. Волжский'!Q27+'г. Новокуйбышевск'!Q27</f>
        <v>2.2999999999999998</v>
      </c>
      <c r="R27" s="26">
        <f>'м.р. Волжский'!R27+'г. Новокуйбышевск'!R27</f>
        <v>123400.40000000001</v>
      </c>
      <c r="S27" s="26">
        <f>'м.р. Волжский'!S27+'г. Новокуйбышевск'!S27</f>
        <v>8292.7999999999993</v>
      </c>
      <c r="T27" s="26">
        <f>'м.р. Волжский'!T27+'г. Новокуйбышевск'!T27</f>
        <v>832.8</v>
      </c>
      <c r="U27" s="26">
        <f>'м.р. Волжский'!U27+'г. Новокуйбышевск'!U27</f>
        <v>123016.7</v>
      </c>
      <c r="V27" s="26">
        <f>'м.р. Волжский'!V27+'г. Новокуйбышевск'!V27</f>
        <v>0</v>
      </c>
      <c r="W27" s="26">
        <f>'м.р. Волжский'!W27+'г. Новокуйбышевск'!W27</f>
        <v>383.7</v>
      </c>
      <c r="X27" s="26">
        <f>'м.р. Волжский'!X27+'г. Новокуйбышевск'!X27</f>
        <v>832.8</v>
      </c>
      <c r="Y27" s="26">
        <f>'м.р. Волжский'!Y27+'г. Новокуйбышевск'!Y27</f>
        <v>0</v>
      </c>
      <c r="Z27" s="26">
        <f>'м.р. Волжский'!Z27+'г. Новокуйбышевск'!Z27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f>'м.р. Волжский'!P28+'г. Новокуйбышевск'!P28</f>
        <v>1628.1</v>
      </c>
      <c r="Q28" s="26">
        <f>'м.р. Волжский'!Q28+'г. Новокуйбышевск'!Q28</f>
        <v>56.599999999999994</v>
      </c>
      <c r="R28" s="26">
        <f>'м.р. Волжский'!R28+'г. Новокуйбышевск'!R28</f>
        <v>648995.6</v>
      </c>
      <c r="S28" s="26">
        <f>'м.р. Волжский'!S28+'г. Новокуйбышевск'!S28</f>
        <v>37613.699999999997</v>
      </c>
      <c r="T28" s="26">
        <f>'м.р. Волжский'!T28+'г. Новокуйбышевск'!T28</f>
        <v>24475.4</v>
      </c>
      <c r="U28" s="26">
        <f>'м.р. Волжский'!U28+'г. Новокуйбышевск'!U28</f>
        <v>647222.80000000005</v>
      </c>
      <c r="V28" s="26">
        <f>'м.р. Волжский'!V28+'г. Новокуйбышевск'!V28</f>
        <v>0</v>
      </c>
      <c r="W28" s="26">
        <f>'м.р. Волжский'!W28+'г. Новокуйбышевск'!W28</f>
        <v>1772.8</v>
      </c>
      <c r="X28" s="26">
        <f>'м.р. Волжский'!X28+'г. Новокуйбышевск'!X28</f>
        <v>24343.4</v>
      </c>
      <c r="Y28" s="26">
        <f>'м.р. Волжский'!Y28+'г. Новокуйбышевск'!Y28</f>
        <v>0</v>
      </c>
      <c r="Z28" s="26">
        <f>'м.р. Волжский'!Z28+'г. Новокуйбышевск'!Z28</f>
        <v>132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f>'м.р. Волжский'!P29+'г. Новокуйбышевск'!P29</f>
        <v>1240</v>
      </c>
      <c r="Q29" s="26">
        <f>'м.р. Волжский'!Q29+'г. Новокуйбышевск'!Q29</f>
        <v>5.2</v>
      </c>
      <c r="R29" s="26">
        <f>'м.р. Волжский'!R29+'г. Новокуйбышевск'!R29</f>
        <v>799808.6</v>
      </c>
      <c r="S29" s="26">
        <f>'м.р. Волжский'!S29+'г. Новокуйбышевск'!S29</f>
        <v>48504.3</v>
      </c>
      <c r="T29" s="26">
        <f>'м.р. Волжский'!T29+'г. Новокуйбышевск'!T29</f>
        <v>3878</v>
      </c>
      <c r="U29" s="26">
        <f>'м.р. Волжский'!U29+'г. Новокуйбышевск'!U29</f>
        <v>795344.8</v>
      </c>
      <c r="V29" s="26">
        <f>'м.р. Волжский'!V29+'г. Новокуйбышевск'!V29</f>
        <v>0</v>
      </c>
      <c r="W29" s="26">
        <f>'м.р. Волжский'!W29+'г. Новокуйбышевск'!W29</f>
        <v>4463.8</v>
      </c>
      <c r="X29" s="26">
        <f>'м.р. Волжский'!X29+'г. Новокуйбышевск'!X29</f>
        <v>3611.4</v>
      </c>
      <c r="Y29" s="26">
        <f>'м.р. Волжский'!Y29+'г. Новокуйбышевск'!Y29</f>
        <v>0</v>
      </c>
      <c r="Z29" s="26">
        <f>'м.р. Волжский'!Z29+'г. Новокуйбышевск'!Z29</f>
        <v>266.60000000000002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f>'м.р. Волжский'!P30+'г. Новокуйбышевск'!P30</f>
        <v>841</v>
      </c>
      <c r="Q30" s="26">
        <f>'м.р. Волжский'!Q30+'г. Новокуйбышевск'!Q30</f>
        <v>2.2000000000000002</v>
      </c>
      <c r="R30" s="26">
        <f>'м.р. Волжский'!R30+'г. Новокуйбышевск'!R30</f>
        <v>575946.1</v>
      </c>
      <c r="S30" s="26">
        <f>'м.р. Волжский'!S30+'г. Новокуйбышевск'!S30</f>
        <v>26572.3</v>
      </c>
      <c r="T30" s="26">
        <f>'м.р. Волжский'!T30+'г. Новокуйбышевск'!T30</f>
        <v>1910.7</v>
      </c>
      <c r="U30" s="26">
        <f>'м.р. Волжский'!U30+'г. Новокуйбышевск'!U30</f>
        <v>573986</v>
      </c>
      <c r="V30" s="26">
        <f>'м.р. Волжский'!V30+'г. Новокуйбышевск'!V30</f>
        <v>0</v>
      </c>
      <c r="W30" s="26">
        <f>'м.р. Волжский'!W30+'г. Новокуйбышевск'!W30</f>
        <v>1960.1</v>
      </c>
      <c r="X30" s="26">
        <f>'м.р. Волжский'!X30+'г. Новокуйбышевск'!X30</f>
        <v>1853.3</v>
      </c>
      <c r="Y30" s="26">
        <f>'м.р. Волжский'!Y30+'г. Новокуйбышевск'!Y30</f>
        <v>0</v>
      </c>
      <c r="Z30" s="26">
        <f>'м.р. Волжский'!Z30+'г. Новокуйбышевск'!Z30</f>
        <v>57.4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f>'м.р. Волжский'!P31+'г. Новокуйбышевск'!P31</f>
        <v>40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3" sqref="A33:Z33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3346.6</v>
      </c>
      <c r="Q21" s="25">
        <f t="shared" ref="Q21:Z21" si="0">Q22+Q24+Q27+Q28</f>
        <v>95.6</v>
      </c>
      <c r="R21" s="25">
        <f>U21+V21+W21</f>
        <v>2081684.5</v>
      </c>
      <c r="S21" s="25">
        <f t="shared" si="0"/>
        <v>84703.9</v>
      </c>
      <c r="T21" s="25">
        <f>X21+Y21+Z21</f>
        <v>39232.6</v>
      </c>
      <c r="U21" s="25">
        <f t="shared" si="0"/>
        <v>2071062.8</v>
      </c>
      <c r="V21" s="25">
        <f t="shared" si="0"/>
        <v>0</v>
      </c>
      <c r="W21" s="25">
        <f t="shared" si="0"/>
        <v>10621.7</v>
      </c>
      <c r="X21" s="25">
        <f t="shared" si="0"/>
        <v>38159.699999999997</v>
      </c>
      <c r="Y21" s="25">
        <f t="shared" si="0"/>
        <v>0</v>
      </c>
      <c r="Z21" s="25">
        <f t="shared" si="0"/>
        <v>1072.9000000000001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102.8</v>
      </c>
      <c r="Q22" s="26">
        <v>0.1</v>
      </c>
      <c r="R22" s="26">
        <v>130637</v>
      </c>
      <c r="S22" s="26">
        <v>5617.7</v>
      </c>
      <c r="T22" s="26">
        <v>54.9</v>
      </c>
      <c r="U22" s="26">
        <v>130205</v>
      </c>
      <c r="V22" s="26">
        <v>0</v>
      </c>
      <c r="W22" s="26">
        <v>432</v>
      </c>
      <c r="X22" s="26">
        <v>54.9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69.8</v>
      </c>
      <c r="Q23" s="26">
        <v>0.1</v>
      </c>
      <c r="R23" s="26">
        <v>93500.6</v>
      </c>
      <c r="S23" s="26">
        <v>5326.4</v>
      </c>
      <c r="T23" s="26">
        <v>54.9</v>
      </c>
      <c r="U23" s="26">
        <v>93294.2</v>
      </c>
      <c r="V23" s="26">
        <v>0</v>
      </c>
      <c r="W23" s="26">
        <v>206.4</v>
      </c>
      <c r="X23" s="26">
        <v>54.9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1936.9</v>
      </c>
      <c r="Q24" s="26">
        <v>67.3</v>
      </c>
      <c r="R24" s="26">
        <v>1407721.8</v>
      </c>
      <c r="S24" s="26">
        <v>56494.8</v>
      </c>
      <c r="T24" s="26">
        <v>25903.1</v>
      </c>
      <c r="U24" s="26">
        <v>1398922.1</v>
      </c>
      <c r="V24" s="26">
        <v>0</v>
      </c>
      <c r="W24" s="26">
        <v>8799.7000000000007</v>
      </c>
      <c r="X24" s="26">
        <v>24933.200000000001</v>
      </c>
      <c r="Y24" s="26">
        <v>0</v>
      </c>
      <c r="Z24" s="26">
        <v>969.9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966.3</v>
      </c>
      <c r="Q25" s="26">
        <v>5.6</v>
      </c>
      <c r="R25" s="26">
        <v>767369.7</v>
      </c>
      <c r="S25" s="26">
        <v>12691.5</v>
      </c>
      <c r="T25" s="26">
        <v>3292.3</v>
      </c>
      <c r="U25" s="26">
        <v>761707.2</v>
      </c>
      <c r="V25" s="26">
        <v>0</v>
      </c>
      <c r="W25" s="26">
        <v>5662.5</v>
      </c>
      <c r="X25" s="26">
        <v>3292.3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100.5</v>
      </c>
      <c r="Q26" s="26">
        <v>54.9</v>
      </c>
      <c r="R26" s="26">
        <v>70702.3</v>
      </c>
      <c r="S26" s="26">
        <v>4193.8999999999996</v>
      </c>
      <c r="T26" s="26">
        <v>16598.2</v>
      </c>
      <c r="U26" s="26">
        <v>70692.600000000006</v>
      </c>
      <c r="V26" s="26">
        <v>0</v>
      </c>
      <c r="W26" s="26">
        <v>9.6999999999999993</v>
      </c>
      <c r="X26" s="26">
        <v>16598.2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257.8</v>
      </c>
      <c r="Q27" s="26">
        <v>0.5</v>
      </c>
      <c r="R27" s="26">
        <v>87016.1</v>
      </c>
      <c r="S27" s="26">
        <v>2802.5</v>
      </c>
      <c r="T27" s="26">
        <v>232.8</v>
      </c>
      <c r="U27" s="26">
        <v>86973.9</v>
      </c>
      <c r="V27" s="26">
        <v>0</v>
      </c>
      <c r="W27" s="26">
        <v>42.2</v>
      </c>
      <c r="X27" s="26">
        <v>232.8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1049.0999999999999</v>
      </c>
      <c r="Q28" s="26">
        <v>27.7</v>
      </c>
      <c r="R28" s="26">
        <v>456309.6</v>
      </c>
      <c r="S28" s="26">
        <v>19788.900000000001</v>
      </c>
      <c r="T28" s="26">
        <v>13041.8</v>
      </c>
      <c r="U28" s="26">
        <v>454961.8</v>
      </c>
      <c r="V28" s="26">
        <v>0</v>
      </c>
      <c r="W28" s="26">
        <v>1347.8</v>
      </c>
      <c r="X28" s="26">
        <v>12938.8</v>
      </c>
      <c r="Y28" s="26">
        <v>0</v>
      </c>
      <c r="Z28" s="26">
        <v>103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788.2</v>
      </c>
      <c r="Q29" s="26">
        <v>3.4</v>
      </c>
      <c r="R29" s="26">
        <v>521210</v>
      </c>
      <c r="S29" s="26">
        <v>31607.599999999999</v>
      </c>
      <c r="T29" s="26">
        <v>3120.7</v>
      </c>
      <c r="U29" s="26">
        <v>518385.4</v>
      </c>
      <c r="V29" s="26">
        <v>0</v>
      </c>
      <c r="W29" s="26">
        <v>2824.6</v>
      </c>
      <c r="X29" s="26">
        <v>2942.3</v>
      </c>
      <c r="Y29" s="26">
        <v>0</v>
      </c>
      <c r="Z29" s="26">
        <v>178.4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479.7</v>
      </c>
      <c r="Q30" s="26">
        <v>0.7</v>
      </c>
      <c r="R30" s="26">
        <v>359342.6</v>
      </c>
      <c r="S30" s="26">
        <v>17225.099999999999</v>
      </c>
      <c r="T30" s="26">
        <v>1242.2</v>
      </c>
      <c r="U30" s="26">
        <v>358677.8</v>
      </c>
      <c r="V30" s="26">
        <v>0</v>
      </c>
      <c r="W30" s="26">
        <v>664.8</v>
      </c>
      <c r="X30" s="26">
        <v>1210.5</v>
      </c>
      <c r="Y30" s="26">
        <v>0</v>
      </c>
      <c r="Z30" s="26">
        <v>31.7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22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B29" sqref="AB2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1756.6</v>
      </c>
      <c r="Q21" s="25">
        <f t="shared" ref="Q21:Z21" si="0">Q22+Q24+Q27+Q28</f>
        <v>42.6</v>
      </c>
      <c r="R21" s="25">
        <f>U21+V21+W21</f>
        <v>958329.79999999993</v>
      </c>
      <c r="S21" s="25">
        <f t="shared" si="0"/>
        <v>73535.7</v>
      </c>
      <c r="T21" s="25">
        <f>X21+Y21+Z21</f>
        <v>16814.2</v>
      </c>
      <c r="U21" s="25">
        <f t="shared" si="0"/>
        <v>946867.6</v>
      </c>
      <c r="V21" s="25">
        <f t="shared" si="0"/>
        <v>0</v>
      </c>
      <c r="W21" s="25">
        <f t="shared" si="0"/>
        <v>11462.2</v>
      </c>
      <c r="X21" s="25">
        <f t="shared" si="0"/>
        <v>16697</v>
      </c>
      <c r="Y21" s="25">
        <f t="shared" si="0"/>
        <v>0</v>
      </c>
      <c r="Z21" s="25">
        <f t="shared" si="0"/>
        <v>117.2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61.6</v>
      </c>
      <c r="Q22" s="26">
        <v>0.5</v>
      </c>
      <c r="R22" s="26">
        <v>58142.3</v>
      </c>
      <c r="S22" s="26">
        <v>2325.1999999999998</v>
      </c>
      <c r="T22" s="26">
        <v>419.8</v>
      </c>
      <c r="U22" s="26">
        <v>56086.6</v>
      </c>
      <c r="V22" s="26">
        <v>0</v>
      </c>
      <c r="W22" s="26">
        <v>2055.6999999999998</v>
      </c>
      <c r="X22" s="26">
        <v>419.8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44.6</v>
      </c>
      <c r="Q23" s="26">
        <v>0.5</v>
      </c>
      <c r="R23" s="26">
        <v>44973.5</v>
      </c>
      <c r="S23" s="26">
        <v>2242.3000000000002</v>
      </c>
      <c r="T23" s="26">
        <v>419.8</v>
      </c>
      <c r="U23" s="26">
        <v>42954.9</v>
      </c>
      <c r="V23" s="26">
        <v>0</v>
      </c>
      <c r="W23" s="26">
        <v>2018.6</v>
      </c>
      <c r="X23" s="26">
        <v>419.8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993.3</v>
      </c>
      <c r="Q24" s="26">
        <v>11.4</v>
      </c>
      <c r="R24" s="26">
        <v>671117.2</v>
      </c>
      <c r="S24" s="26">
        <v>47895.4</v>
      </c>
      <c r="T24" s="26">
        <v>4360.8</v>
      </c>
      <c r="U24" s="26">
        <v>662477.19999999995</v>
      </c>
      <c r="V24" s="26">
        <v>0</v>
      </c>
      <c r="W24" s="26">
        <v>8640</v>
      </c>
      <c r="X24" s="26">
        <v>4272.6000000000004</v>
      </c>
      <c r="Y24" s="26">
        <v>0</v>
      </c>
      <c r="Z24" s="26">
        <v>88.2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452.7</v>
      </c>
      <c r="Q25" s="26">
        <v>5.4</v>
      </c>
      <c r="R25" s="26">
        <v>329612.2</v>
      </c>
      <c r="S25" s="26">
        <v>20052.099999999999</v>
      </c>
      <c r="T25" s="26">
        <v>2612.4</v>
      </c>
      <c r="U25" s="26">
        <v>323573.3</v>
      </c>
      <c r="V25" s="26">
        <v>0</v>
      </c>
      <c r="W25" s="26">
        <v>6038.9</v>
      </c>
      <c r="X25" s="26">
        <v>2612.4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31.7</v>
      </c>
      <c r="Q26" s="26">
        <v>3.4</v>
      </c>
      <c r="R26" s="26">
        <v>22031.4</v>
      </c>
      <c r="S26" s="26">
        <v>5357.9</v>
      </c>
      <c r="T26" s="26">
        <v>673.6</v>
      </c>
      <c r="U26" s="26">
        <v>21196.5</v>
      </c>
      <c r="V26" s="26">
        <v>0</v>
      </c>
      <c r="W26" s="26">
        <v>834.9</v>
      </c>
      <c r="X26" s="26">
        <v>673.6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122.7</v>
      </c>
      <c r="Q27" s="26">
        <v>1.8</v>
      </c>
      <c r="R27" s="26">
        <v>36384.300000000003</v>
      </c>
      <c r="S27" s="26">
        <v>5490.3</v>
      </c>
      <c r="T27" s="26">
        <v>600</v>
      </c>
      <c r="U27" s="26">
        <v>36042.800000000003</v>
      </c>
      <c r="V27" s="26">
        <v>0</v>
      </c>
      <c r="W27" s="26">
        <v>341.5</v>
      </c>
      <c r="X27" s="26">
        <v>600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579</v>
      </c>
      <c r="Q28" s="26">
        <v>28.9</v>
      </c>
      <c r="R28" s="26">
        <v>192686</v>
      </c>
      <c r="S28" s="26">
        <v>17824.8</v>
      </c>
      <c r="T28" s="26">
        <v>11433.6</v>
      </c>
      <c r="U28" s="26">
        <v>192261</v>
      </c>
      <c r="V28" s="26">
        <v>0</v>
      </c>
      <c r="W28" s="26">
        <v>425</v>
      </c>
      <c r="X28" s="26">
        <v>11404.6</v>
      </c>
      <c r="Y28" s="26">
        <v>0</v>
      </c>
      <c r="Z28" s="26">
        <v>29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451.8</v>
      </c>
      <c r="Q29" s="26">
        <v>1.8</v>
      </c>
      <c r="R29" s="26">
        <v>278598.59999999998</v>
      </c>
      <c r="S29" s="26">
        <v>16896.7</v>
      </c>
      <c r="T29" s="26">
        <v>757.3</v>
      </c>
      <c r="U29" s="26">
        <v>276959.40000000002</v>
      </c>
      <c r="V29" s="26">
        <v>0</v>
      </c>
      <c r="W29" s="26">
        <v>1639.2</v>
      </c>
      <c r="X29" s="26">
        <v>669.1</v>
      </c>
      <c r="Y29" s="26">
        <v>0</v>
      </c>
      <c r="Z29" s="26">
        <v>88.2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361.3</v>
      </c>
      <c r="Q30" s="26">
        <v>1.5</v>
      </c>
      <c r="R30" s="26">
        <v>216603.5</v>
      </c>
      <c r="S30" s="26">
        <v>9347.2000000000007</v>
      </c>
      <c r="T30" s="26">
        <v>668.5</v>
      </c>
      <c r="U30" s="26">
        <v>215308.2</v>
      </c>
      <c r="V30" s="26">
        <v>0</v>
      </c>
      <c r="W30" s="26">
        <v>1295.3</v>
      </c>
      <c r="X30" s="26">
        <v>642.79999999999995</v>
      </c>
      <c r="Y30" s="26">
        <v>0</v>
      </c>
      <c r="Z30" s="26">
        <v>25.7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18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50"/>
  <sheetViews>
    <sheetView showGridLines="0" topLeftCell="A16" workbookViewId="0">
      <selection activeCell="P22" sqref="P22:Z31"/>
    </sheetView>
  </sheetViews>
  <sheetFormatPr defaultColWidth="9.140625" defaultRowHeight="12.75" x14ac:dyDescent="0.2"/>
  <cols>
    <col min="1" max="1" width="48.42578125" style="12" bestFit="1" customWidth="1"/>
    <col min="2" max="14" width="2.28515625" style="12" hidden="1" customWidth="1"/>
    <col min="15" max="15" width="6.42578125" style="12" bestFit="1" customWidth="1"/>
    <col min="16" max="26" width="13.7109375" style="12" customWidth="1"/>
    <col min="27" max="16384" width="9.140625" style="12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432.1</v>
      </c>
      <c r="Q21" s="25">
        <f t="shared" ref="Q21:Z21" si="0">Q22+Q24+Q27+Q28</f>
        <v>24.6</v>
      </c>
      <c r="R21" s="25">
        <f>SUM(R22+R24+R27+R28)</f>
        <v>259776.40000000002</v>
      </c>
      <c r="S21" s="25">
        <f t="shared" si="0"/>
        <v>15908</v>
      </c>
      <c r="T21" s="25">
        <f>SUM(T22+T24+T27+T28)</f>
        <v>8018.9</v>
      </c>
      <c r="U21" s="25">
        <f t="shared" si="0"/>
        <v>254239.7</v>
      </c>
      <c r="V21" s="25">
        <f t="shared" si="0"/>
        <v>0</v>
      </c>
      <c r="W21" s="25">
        <f t="shared" si="0"/>
        <v>5536.7</v>
      </c>
      <c r="X21" s="25">
        <f t="shared" si="0"/>
        <v>7924.5999999999995</v>
      </c>
      <c r="Y21" s="25">
        <f t="shared" si="0"/>
        <v>0</v>
      </c>
      <c r="Z21" s="25">
        <f t="shared" si="0"/>
        <v>94.3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16.100000000000001</v>
      </c>
      <c r="Q22" s="26">
        <v>0.5</v>
      </c>
      <c r="R22" s="26">
        <v>19065.900000000001</v>
      </c>
      <c r="S22" s="26">
        <v>677.8</v>
      </c>
      <c r="T22" s="26">
        <v>111.5</v>
      </c>
      <c r="U22" s="26">
        <v>18150.599999999999</v>
      </c>
      <c r="V22" s="26">
        <v>0</v>
      </c>
      <c r="W22" s="26">
        <v>915.3</v>
      </c>
      <c r="X22" s="26">
        <v>111.5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16.100000000000001</v>
      </c>
      <c r="Q23" s="26">
        <v>0.5</v>
      </c>
      <c r="R23" s="26">
        <v>19065.900000000001</v>
      </c>
      <c r="S23" s="26">
        <v>677.8</v>
      </c>
      <c r="T23" s="26">
        <v>111.5</v>
      </c>
      <c r="U23" s="26">
        <v>18150.599999999999</v>
      </c>
      <c r="V23" s="26">
        <v>0</v>
      </c>
      <c r="W23" s="26">
        <v>915.3</v>
      </c>
      <c r="X23" s="26">
        <v>111.5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274</v>
      </c>
      <c r="Q24" s="26">
        <v>13.4</v>
      </c>
      <c r="R24" s="26">
        <v>183200.5</v>
      </c>
      <c r="S24" s="26">
        <v>10218.4</v>
      </c>
      <c r="T24" s="26">
        <v>4467.3999999999996</v>
      </c>
      <c r="U24" s="26">
        <v>179057.6</v>
      </c>
      <c r="V24" s="26">
        <v>0</v>
      </c>
      <c r="W24" s="26">
        <v>4142.8999999999996</v>
      </c>
      <c r="X24" s="26">
        <v>4438.2</v>
      </c>
      <c r="Y24" s="26">
        <v>0</v>
      </c>
      <c r="Z24" s="26">
        <v>29.2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206.5</v>
      </c>
      <c r="Q25" s="26">
        <v>6</v>
      </c>
      <c r="R25" s="26">
        <v>147416.70000000001</v>
      </c>
      <c r="S25" s="26">
        <v>4876</v>
      </c>
      <c r="T25" s="26">
        <v>2138.1</v>
      </c>
      <c r="U25" s="26">
        <v>143273.79999999999</v>
      </c>
      <c r="V25" s="26">
        <v>0</v>
      </c>
      <c r="W25" s="26">
        <v>4142.8999999999996</v>
      </c>
      <c r="X25" s="26">
        <v>2108.9</v>
      </c>
      <c r="Y25" s="26">
        <v>0</v>
      </c>
      <c r="Z25" s="26">
        <v>29.2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4.3</v>
      </c>
      <c r="Q26" s="26">
        <v>5.5</v>
      </c>
      <c r="R26" s="26">
        <v>2119.6999999999998</v>
      </c>
      <c r="S26" s="26">
        <v>0</v>
      </c>
      <c r="T26" s="26">
        <v>1675.2</v>
      </c>
      <c r="U26" s="26">
        <v>2119.6999999999998</v>
      </c>
      <c r="V26" s="26">
        <v>0</v>
      </c>
      <c r="W26" s="26">
        <v>0</v>
      </c>
      <c r="X26" s="26">
        <v>1675.2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40</v>
      </c>
      <c r="Q27" s="26">
        <v>4.4000000000000004</v>
      </c>
      <c r="R27" s="26">
        <v>21700.2</v>
      </c>
      <c r="S27" s="26">
        <v>700.5</v>
      </c>
      <c r="T27" s="26">
        <v>1334.2</v>
      </c>
      <c r="U27" s="26">
        <v>21387.599999999999</v>
      </c>
      <c r="V27" s="26">
        <v>0</v>
      </c>
      <c r="W27" s="26">
        <v>312.60000000000002</v>
      </c>
      <c r="X27" s="26">
        <v>1269.0999999999999</v>
      </c>
      <c r="Y27" s="26">
        <v>0</v>
      </c>
      <c r="Z27" s="26">
        <v>65.099999999999994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102</v>
      </c>
      <c r="Q28" s="26">
        <v>6.3</v>
      </c>
      <c r="R28" s="26">
        <v>35809.800000000003</v>
      </c>
      <c r="S28" s="26">
        <v>4311.3</v>
      </c>
      <c r="T28" s="26">
        <v>2105.8000000000002</v>
      </c>
      <c r="U28" s="26">
        <v>35643.9</v>
      </c>
      <c r="V28" s="26">
        <v>0</v>
      </c>
      <c r="W28" s="26">
        <v>165.9</v>
      </c>
      <c r="X28" s="26">
        <v>2105.8000000000002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4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40" spans="1:26" x14ac:dyDescent="0.2"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x14ac:dyDescent="0.2"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x14ac:dyDescent="0.2"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x14ac:dyDescent="0.2"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x14ac:dyDescent="0.2"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x14ac:dyDescent="0.2"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x14ac:dyDescent="0.2"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x14ac:dyDescent="0.2"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6:26" x14ac:dyDescent="0.2"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6:26" x14ac:dyDescent="0.2"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abSelected="1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5080.1000000000004</v>
      </c>
      <c r="Q21" s="25">
        <f t="shared" ref="Q21:Z21" si="0">Q22+Q24+Q27+Q28</f>
        <v>227.39999999999998</v>
      </c>
      <c r="R21" s="25">
        <f>U21+V21+W21</f>
        <v>3175693.4000000004</v>
      </c>
      <c r="S21" s="25">
        <f t="shared" si="0"/>
        <v>71692.399999999994</v>
      </c>
      <c r="T21" s="25">
        <f>X21+Y21+Z21</f>
        <v>78767</v>
      </c>
      <c r="U21" s="25">
        <f t="shared" si="0"/>
        <v>3018359.3000000003</v>
      </c>
      <c r="V21" s="25">
        <f t="shared" si="0"/>
        <v>0</v>
      </c>
      <c r="W21" s="25">
        <f t="shared" si="0"/>
        <v>157334.1</v>
      </c>
      <c r="X21" s="25">
        <f t="shared" si="0"/>
        <v>76522.600000000006</v>
      </c>
      <c r="Y21" s="25">
        <f t="shared" si="0"/>
        <v>0</v>
      </c>
      <c r="Z21" s="25">
        <f t="shared" si="0"/>
        <v>2244.3999999999996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295</v>
      </c>
      <c r="Q22" s="26">
        <v>0.6</v>
      </c>
      <c r="R22" s="26">
        <v>301537.8</v>
      </c>
      <c r="S22" s="26">
        <v>13256.7</v>
      </c>
      <c r="T22" s="26">
        <v>327.60000000000002</v>
      </c>
      <c r="U22" s="26">
        <v>268003.20000000001</v>
      </c>
      <c r="V22" s="26">
        <v>0</v>
      </c>
      <c r="W22" s="26">
        <v>33534.6</v>
      </c>
      <c r="X22" s="26">
        <v>317.60000000000002</v>
      </c>
      <c r="Y22" s="26">
        <v>0</v>
      </c>
      <c r="Z22" s="26">
        <v>10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243.8</v>
      </c>
      <c r="Q23" s="26">
        <v>0</v>
      </c>
      <c r="R23" s="26">
        <v>255226.5</v>
      </c>
      <c r="S23" s="26">
        <v>12100</v>
      </c>
      <c r="T23" s="26">
        <v>0</v>
      </c>
      <c r="U23" s="26">
        <v>227016.5</v>
      </c>
      <c r="V23" s="26">
        <v>0</v>
      </c>
      <c r="W23" s="26">
        <v>28210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3563.5</v>
      </c>
      <c r="Q24" s="26">
        <v>111.3</v>
      </c>
      <c r="R24" s="26">
        <v>2386078.2999999998</v>
      </c>
      <c r="S24" s="26">
        <v>40550</v>
      </c>
      <c r="T24" s="26">
        <v>38962.699999999997</v>
      </c>
      <c r="U24" s="26">
        <v>2279428.7000000002</v>
      </c>
      <c r="V24" s="26">
        <v>0</v>
      </c>
      <c r="W24" s="26">
        <v>106649.60000000001</v>
      </c>
      <c r="X24" s="26">
        <v>38226.300000000003</v>
      </c>
      <c r="Y24" s="26">
        <v>0</v>
      </c>
      <c r="Z24" s="26">
        <v>736.4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3156.1</v>
      </c>
      <c r="Q25" s="26">
        <v>81.400000000000006</v>
      </c>
      <c r="R25" s="26">
        <v>2138746.9</v>
      </c>
      <c r="S25" s="26">
        <v>31852.400000000001</v>
      </c>
      <c r="T25" s="26">
        <v>27828.2</v>
      </c>
      <c r="U25" s="26">
        <v>2037335.9</v>
      </c>
      <c r="V25" s="26">
        <v>0</v>
      </c>
      <c r="W25" s="26">
        <v>101411</v>
      </c>
      <c r="X25" s="26">
        <v>27277</v>
      </c>
      <c r="Y25" s="26">
        <v>0</v>
      </c>
      <c r="Z25" s="26">
        <v>551.20000000000005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42.5</v>
      </c>
      <c r="Q26" s="26">
        <v>19.899999999999999</v>
      </c>
      <c r="R26" s="26">
        <v>26328</v>
      </c>
      <c r="S26" s="26">
        <v>1886.6</v>
      </c>
      <c r="T26" s="26">
        <v>6900.2</v>
      </c>
      <c r="U26" s="26">
        <v>26046.799999999999</v>
      </c>
      <c r="V26" s="26">
        <v>0</v>
      </c>
      <c r="W26" s="26">
        <v>281.2</v>
      </c>
      <c r="X26" s="26">
        <v>6788.9</v>
      </c>
      <c r="Y26" s="26">
        <v>0</v>
      </c>
      <c r="Z26" s="26">
        <v>111.3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501</v>
      </c>
      <c r="Q27" s="26">
        <v>19.399999999999999</v>
      </c>
      <c r="R27" s="26">
        <v>233605.2</v>
      </c>
      <c r="S27" s="26">
        <v>7958.9</v>
      </c>
      <c r="T27" s="26">
        <v>8105.1</v>
      </c>
      <c r="U27" s="26">
        <v>218246.39999999999</v>
      </c>
      <c r="V27" s="26">
        <v>0</v>
      </c>
      <c r="W27" s="26">
        <v>15358.8</v>
      </c>
      <c r="X27" s="26">
        <v>7363.4</v>
      </c>
      <c r="Y27" s="26">
        <v>0</v>
      </c>
      <c r="Z27" s="26">
        <v>741.7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720.6</v>
      </c>
      <c r="Q28" s="26">
        <v>96.1</v>
      </c>
      <c r="R28" s="26">
        <v>254472.1</v>
      </c>
      <c r="S28" s="26">
        <v>9926.7999999999993</v>
      </c>
      <c r="T28" s="26">
        <v>31371.599999999999</v>
      </c>
      <c r="U28" s="26">
        <v>252681</v>
      </c>
      <c r="V28" s="26">
        <v>0</v>
      </c>
      <c r="W28" s="26">
        <v>1791.1</v>
      </c>
      <c r="X28" s="26">
        <v>30615.3</v>
      </c>
      <c r="Y28" s="26">
        <v>0</v>
      </c>
      <c r="Z28" s="26">
        <v>756.3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304.5</v>
      </c>
      <c r="Q29" s="26">
        <v>1.1000000000000001</v>
      </c>
      <c r="R29" s="26">
        <v>181987.7</v>
      </c>
      <c r="S29" s="26">
        <v>2576.6999999999998</v>
      </c>
      <c r="T29" s="26">
        <v>599.29999999999995</v>
      </c>
      <c r="U29" s="26">
        <v>177692.7</v>
      </c>
      <c r="V29" s="26">
        <v>0</v>
      </c>
      <c r="W29" s="26">
        <v>4295</v>
      </c>
      <c r="X29" s="26">
        <v>526.4</v>
      </c>
      <c r="Y29" s="26">
        <v>0</v>
      </c>
      <c r="Z29" s="26">
        <v>72.900000000000006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226.9</v>
      </c>
      <c r="Q30" s="26">
        <v>0</v>
      </c>
      <c r="R30" s="26">
        <v>129653.1</v>
      </c>
      <c r="S30" s="26">
        <v>1571.4</v>
      </c>
      <c r="T30" s="26">
        <v>0</v>
      </c>
      <c r="U30" s="26">
        <v>127058.5</v>
      </c>
      <c r="V30" s="26">
        <v>0</v>
      </c>
      <c r="W30" s="26">
        <v>2594.6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69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V32" sqref="V32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Сызранский'!P21+'м.р. Шигонский'!P21+'г. Сызрань'!P21+'г. Октябрьск'!P21</f>
        <v>4369</v>
      </c>
      <c r="Q21" s="25">
        <f>'м.р. Сызранский'!Q21+'м.р. Шигонский'!Q21+'г. Сызрань'!Q21+'г. Октябрьск'!Q21</f>
        <v>160.30000000000001</v>
      </c>
      <c r="R21" s="25">
        <f>'м.р. Сызранский'!R21+'м.р. Шигонский'!R21+'г. Сызрань'!R21+'г. Октябрьск'!R21</f>
        <v>2172320</v>
      </c>
      <c r="S21" s="25">
        <f>'м.р. Сызранский'!S21+'м.р. Шигонский'!S21+'г. Сызрань'!S21+'г. Октябрьск'!S21</f>
        <v>147233.29999999999</v>
      </c>
      <c r="T21" s="25">
        <f>'м.р. Сызранский'!T21+'м.р. Шигонский'!T21+'г. Сызрань'!T21+'г. Октябрьск'!T21</f>
        <v>50505.8</v>
      </c>
      <c r="U21" s="25">
        <f>'м.р. Сызранский'!U21+'м.р. Шигонский'!U21+'г. Сызрань'!U21+'г. Октябрьск'!U21</f>
        <v>2170499.4</v>
      </c>
      <c r="V21" s="25">
        <f>'м.р. Сызранский'!V21+'м.р. Шигонский'!V21+'г. Сызрань'!V21+'г. Октябрьск'!V21</f>
        <v>0</v>
      </c>
      <c r="W21" s="25">
        <f>'м.р. Сызранский'!W21+'м.р. Шигонский'!W21+'г. Сызрань'!W21+'г. Октябрьск'!W21</f>
        <v>1820.5999999999997</v>
      </c>
      <c r="X21" s="25">
        <f>'м.р. Сызранский'!X21+'м.р. Шигонский'!X21+'г. Сызрань'!X21+'г. Октябрьск'!X21</f>
        <v>50505.8</v>
      </c>
      <c r="Y21" s="25">
        <f>'м.р. Сызранский'!Y21+'м.р. Шигонский'!Y21+'г. Сызрань'!Y21+'г. Октябрьск'!Y21</f>
        <v>0</v>
      </c>
      <c r="Z21" s="25">
        <f>'м.р. Сызранский'!Z21+'м.р. Шигонский'!Z21+'г. Сызрань'!Z21+'г. Октябрьск'!Z21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14">
        <f>'м.р. Сызранский'!P22+'м.р. Шигонский'!P22+'г. Сызрань'!P22+'г. Октябрьск'!P22</f>
        <v>163.20000000000002</v>
      </c>
      <c r="Q22" s="14">
        <f>'м.р. Сызранский'!Q22+'м.р. Шигонский'!Q22+'г. Сызрань'!Q22+'г. Октябрьск'!Q22</f>
        <v>2.4000000000000004</v>
      </c>
      <c r="R22" s="14">
        <f>'м.р. Сызранский'!R22+'м.р. Шигонский'!R22+'г. Сызрань'!R22+'г. Октябрьск'!R22</f>
        <v>120907</v>
      </c>
      <c r="S22" s="14">
        <f>'м.р. Сызранский'!S22+'м.р. Шигонский'!S22+'г. Сызрань'!S22+'г. Октябрьск'!S22</f>
        <v>5799.4999999999991</v>
      </c>
      <c r="T22" s="14">
        <f>'м.р. Сызранский'!T22+'м.р. Шигонский'!T22+'г. Сызрань'!T22+'г. Октябрьск'!T22</f>
        <v>2093.8000000000002</v>
      </c>
      <c r="U22" s="14">
        <f>'м.р. Сызранский'!U22+'м.р. Шигонский'!U22+'г. Сызрань'!U22+'г. Октябрьск'!U22</f>
        <v>120722.4</v>
      </c>
      <c r="V22" s="14">
        <f>'м.р. Сызранский'!V22+'м.р. Шигонский'!V22+'г. Сызрань'!V22+'г. Октябрьск'!V22</f>
        <v>0</v>
      </c>
      <c r="W22" s="14">
        <f>'м.р. Сызранский'!W22+'м.р. Шигонский'!W22+'г. Сызрань'!W22+'г. Октябрьск'!W22</f>
        <v>184.6</v>
      </c>
      <c r="X22" s="14">
        <f>'м.р. Сызранский'!X22+'м.р. Шигонский'!X22+'г. Сызрань'!X22+'г. Октябрьск'!X22</f>
        <v>2093.8000000000002</v>
      </c>
      <c r="Y22" s="14">
        <f>'м.р. Сызранский'!Y22+'м.р. Шигонский'!Y22+'г. Сызрань'!Y22+'г. Октябрьск'!Y22</f>
        <v>0</v>
      </c>
      <c r="Z22" s="14">
        <f>'м.р. Сызранский'!Z22+'м.р. Шигонский'!Z22+'г. Сызрань'!Z22+'г. Октябрьск'!Z22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f>'м.р. Сызранский'!P23+'м.р. Шигонский'!P23+'г. Сызрань'!P23+'г. Октябрьск'!P23</f>
        <v>97.6</v>
      </c>
      <c r="Q23" s="14">
        <f>'м.р. Сызранский'!Q23+'м.р. Шигонский'!Q23+'г. Сызрань'!Q23+'г. Октябрьск'!Q23</f>
        <v>1.5</v>
      </c>
      <c r="R23" s="14">
        <f>'м.р. Сызранский'!R23+'м.р. Шигонский'!R23+'г. Сызрань'!R23+'г. Октябрьск'!R23</f>
        <v>79309.900000000009</v>
      </c>
      <c r="S23" s="14">
        <f>'м.р. Сызранский'!S23+'м.р. Шигонский'!S23+'г. Сызрань'!S23+'г. Октябрьск'!S23</f>
        <v>3135</v>
      </c>
      <c r="T23" s="14">
        <f>'м.р. Сызранский'!T23+'м.р. Шигонский'!T23+'г. Сызрань'!T23+'г. Октябрьск'!T23</f>
        <v>1485.8</v>
      </c>
      <c r="U23" s="14">
        <f>'м.р. Сызранский'!U23+'м.р. Шигонский'!U23+'г. Сызрань'!U23+'г. Октябрьск'!U23</f>
        <v>79255.700000000012</v>
      </c>
      <c r="V23" s="14">
        <f>'м.р. Сызранский'!V23+'м.р. Шигонский'!V23+'г. Сызрань'!V23+'г. Октябрьск'!V23</f>
        <v>0</v>
      </c>
      <c r="W23" s="14">
        <f>'м.р. Сызранский'!W23+'м.р. Шигонский'!W23+'г. Сызрань'!W23+'г. Октябрьск'!W23</f>
        <v>54.2</v>
      </c>
      <c r="X23" s="14">
        <f>'м.р. Сызранский'!X23+'м.р. Шигонский'!X23+'г. Сызрань'!X23+'г. Октябрьск'!X23</f>
        <v>1485.8</v>
      </c>
      <c r="Y23" s="14">
        <f>'м.р. Сызранский'!Y23+'м.р. Шигонский'!Y23+'г. Сызрань'!Y23+'г. Октябрьск'!Y23</f>
        <v>0</v>
      </c>
      <c r="Z23" s="14">
        <f>'м.р. Сызранский'!Z23+'м.р. Шигонский'!Z23+'г. Сызрань'!Z23+'г. Октябрьск'!Z23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14">
        <f>'м.р. Сызранский'!P24+'м.р. Шигонский'!P24+'г. Сызрань'!P24+'г. Октябрьск'!P24</f>
        <v>2287.6999999999998</v>
      </c>
      <c r="Q24" s="14">
        <f>'м.р. Сызранский'!Q24+'м.р. Шигонский'!Q24+'г. Сызрань'!Q24+'г. Октябрьск'!Q24</f>
        <v>90.000000000000014</v>
      </c>
      <c r="R24" s="14">
        <f>'м.р. Сызранский'!R24+'м.р. Шигонский'!R24+'г. Сызрань'!R24+'г. Октябрьск'!R24</f>
        <v>1496560</v>
      </c>
      <c r="S24" s="14">
        <f>'м.р. Сызранский'!S24+'м.р. Шигонский'!S24+'г. Сызрань'!S24+'г. Октябрьск'!S24</f>
        <v>96891.700000000012</v>
      </c>
      <c r="T24" s="14">
        <f>'м.р. Сызранский'!T24+'м.р. Шигонский'!T24+'г. Сызрань'!T24+'г. Октябрьск'!T24</f>
        <v>27964.1</v>
      </c>
      <c r="U24" s="14">
        <f>'м.р. Сызранский'!U24+'м.р. Шигонский'!U24+'г. Сызрань'!U24+'г. Октябрьск'!U24</f>
        <v>1494989.9</v>
      </c>
      <c r="V24" s="14">
        <f>'м.р. Сызранский'!V24+'м.р. Шигонский'!V24+'г. Сызрань'!V24+'г. Октябрьск'!V24</f>
        <v>0</v>
      </c>
      <c r="W24" s="14">
        <f>'м.р. Сызранский'!W24+'м.р. Шигонский'!W24+'г. Сызрань'!W24+'г. Октябрьск'!W24</f>
        <v>1570.1</v>
      </c>
      <c r="X24" s="14">
        <f>'м.р. Сызранский'!X24+'м.р. Шигонский'!X24+'г. Сызрань'!X24+'г. Октябрьск'!X24</f>
        <v>27964.1</v>
      </c>
      <c r="Y24" s="14">
        <f>'м.р. Сызранский'!Y24+'м.р. Шигонский'!Y24+'г. Сызрань'!Y24+'г. Октябрьск'!Y24</f>
        <v>0</v>
      </c>
      <c r="Z24" s="14">
        <f>'м.р. Сызранский'!Z24+'м.р. Шигонский'!Z24+'г. Сызрань'!Z24+'г. Октябрьск'!Z24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f>'м.р. Сызранский'!P25+'м.р. Шигонский'!P25+'г. Сызрань'!P25+'г. Октябрьск'!P25</f>
        <v>1186.0999999999999</v>
      </c>
      <c r="Q25" s="14">
        <f>'м.р. Сызранский'!Q25+'м.р. Шигонский'!Q25+'г. Сызрань'!Q25+'г. Октябрьск'!Q25</f>
        <v>19.399999999999999</v>
      </c>
      <c r="R25" s="14">
        <f>'м.р. Сызранский'!R25+'м.р. Шигонский'!R25+'г. Сызрань'!R25+'г. Октябрьск'!R25</f>
        <v>841105</v>
      </c>
      <c r="S25" s="14">
        <f>'м.р. Сызранский'!S25+'м.р. Шигонский'!S25+'г. Сызрань'!S25+'г. Октябрьск'!S25</f>
        <v>51978.099999999991</v>
      </c>
      <c r="T25" s="14">
        <f>'м.р. Сызранский'!T25+'м.р. Шигонский'!T25+'г. Сызрань'!T25+'г. Октябрьск'!T25</f>
        <v>6043.3</v>
      </c>
      <c r="U25" s="14">
        <f>'м.р. Сызранский'!U25+'м.р. Шигонский'!U25+'г. Сызрань'!U25+'г. Октябрьск'!U25</f>
        <v>839611</v>
      </c>
      <c r="V25" s="14">
        <f>'м.р. Сызранский'!V25+'м.р. Шигонский'!V25+'г. Сызрань'!V25+'г. Октябрьск'!V25</f>
        <v>0</v>
      </c>
      <c r="W25" s="14">
        <f>'м.р. Сызранский'!W25+'м.р. Шигонский'!W25+'г. Сызрань'!W25+'г. Октябрьск'!W25</f>
        <v>1494</v>
      </c>
      <c r="X25" s="14">
        <f>'м.р. Сызранский'!X25+'м.р. Шигонский'!X25+'г. Сызрань'!X25+'г. Октябрьск'!X25</f>
        <v>6043.3</v>
      </c>
      <c r="Y25" s="14">
        <f>'м.р. Сызранский'!Y25+'м.р. Шигонский'!Y25+'г. Сызрань'!Y25+'г. Октябрьск'!Y25</f>
        <v>0</v>
      </c>
      <c r="Z25" s="14">
        <f>'м.р. Сызранский'!Z25+'м.р. Шигонский'!Z25+'г. Сызрань'!Z25+'г. Октябрьск'!Z25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f>'м.р. Сызранский'!P26+'м.р. Шигонский'!P26+'г. Сызрань'!P26+'г. Октябрьск'!P26</f>
        <v>106.8</v>
      </c>
      <c r="Q26" s="14">
        <f>'м.р. Сызранский'!Q26+'м.р. Шигонский'!Q26+'г. Сызрань'!Q26+'г. Октябрьск'!Q26</f>
        <v>49.900000000000006</v>
      </c>
      <c r="R26" s="14">
        <f>'м.р. Сызранский'!R26+'м.р. Шигонский'!R26+'г. Сызрань'!R26+'г. Октябрьск'!R26</f>
        <v>71470.8</v>
      </c>
      <c r="S26" s="14">
        <f>'м.р. Сызранский'!S26+'м.р. Шигонский'!S26+'г. Сызрань'!S26+'г. Октябрьск'!S26</f>
        <v>6452.5</v>
      </c>
      <c r="T26" s="14">
        <f>'м.р. Сызранский'!T26+'м.р. Шигонский'!T26+'г. Сызрань'!T26+'г. Октябрьск'!T26</f>
        <v>14503.6</v>
      </c>
      <c r="U26" s="14">
        <f>'м.р. Сызранский'!U26+'м.р. Шигонский'!U26+'г. Сызрань'!U26+'г. Октябрьск'!U26</f>
        <v>71394.7</v>
      </c>
      <c r="V26" s="14">
        <f>'м.р. Сызранский'!V26+'м.р. Шигонский'!V26+'г. Сызрань'!V26+'г. Октябрьск'!V26</f>
        <v>0</v>
      </c>
      <c r="W26" s="14">
        <f>'м.р. Сызранский'!W26+'м.р. Шигонский'!W26+'г. Сызрань'!W26+'г. Октябрьск'!W26</f>
        <v>76.099999999999994</v>
      </c>
      <c r="X26" s="14">
        <f>'м.р. Сызранский'!X26+'м.р. Шигонский'!X26+'г. Сызрань'!X26+'г. Октябрьск'!X26</f>
        <v>14503.6</v>
      </c>
      <c r="Y26" s="14">
        <f>'м.р. Сызранский'!Y26+'м.р. Шигонский'!Y26+'г. Сызрань'!Y26+'г. Октябрьск'!Y26</f>
        <v>0</v>
      </c>
      <c r="Z26" s="14">
        <f>'м.р. Сызранский'!Z26+'м.р. Шигонский'!Z26+'г. Сызрань'!Z26+'г. Октябрьск'!Z26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14">
        <f>'м.р. Сызранский'!P27+'м.р. Шигонский'!P27+'г. Сызрань'!P27+'г. Октябрьск'!P27</f>
        <v>724.59999999999991</v>
      </c>
      <c r="Q27" s="14">
        <f>'м.р. Сызранский'!Q27+'м.р. Шигонский'!Q27+'г. Сызрань'!Q27+'г. Октябрьск'!Q27</f>
        <v>9.8999999999999986</v>
      </c>
      <c r="R27" s="14">
        <f>'м.р. Сызранский'!R27+'м.р. Шигонский'!R27+'г. Сызрань'!R27+'г. Октябрьск'!R27</f>
        <v>216390.99999999997</v>
      </c>
      <c r="S27" s="14">
        <f>'м.р. Сызранский'!S27+'м.р. Шигонский'!S27+'г. Сызрань'!S27+'г. Октябрьск'!S27</f>
        <v>12273.599999999999</v>
      </c>
      <c r="T27" s="14">
        <f>'м.р. Сызранский'!T27+'м.р. Шигонский'!T27+'г. Сызрань'!T27+'г. Октябрьск'!T27</f>
        <v>3449.1</v>
      </c>
      <c r="U27" s="14">
        <f>'м.р. Сызранский'!U27+'м.р. Шигонский'!U27+'г. Сызрань'!U27+'г. Октябрьск'!U27</f>
        <v>216389.49999999997</v>
      </c>
      <c r="V27" s="14">
        <f>'м.р. Сызранский'!V27+'м.р. Шигонский'!V27+'г. Сызрань'!V27+'г. Октябрьск'!V27</f>
        <v>0</v>
      </c>
      <c r="W27" s="14">
        <f>'м.р. Сызранский'!W27+'м.р. Шигонский'!W27+'г. Сызрань'!W27+'г. Октябрьск'!W27</f>
        <v>1.5</v>
      </c>
      <c r="X27" s="14">
        <f>'м.р. Сызранский'!X27+'м.р. Шигонский'!X27+'г. Сызрань'!X27+'г. Октябрьск'!X27</f>
        <v>3449.1</v>
      </c>
      <c r="Y27" s="14">
        <f>'м.р. Сызранский'!Y27+'м.р. Шигонский'!Y27+'г. Сызрань'!Y27+'г. Октябрьск'!Y27</f>
        <v>0</v>
      </c>
      <c r="Z27" s="14">
        <f>'м.р. Сызранский'!Z27+'м.р. Шигонский'!Z27+'г. Сызрань'!Z27+'г. Октябрьск'!Z27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14">
        <f>'м.р. Сызранский'!P28+'м.р. Шигонский'!P28+'г. Сызрань'!P28+'г. Октябрьск'!P28</f>
        <v>1193.5000000000002</v>
      </c>
      <c r="Q28" s="14">
        <f>'м.р. Сызранский'!Q28+'м.р. Шигонский'!Q28+'г. Сызрань'!Q28+'г. Октябрьск'!Q28</f>
        <v>58</v>
      </c>
      <c r="R28" s="14">
        <f>'м.р. Сызранский'!R28+'м.р. Шигонский'!R28+'г. Сызрань'!R28+'г. Октябрьск'!R28</f>
        <v>338462</v>
      </c>
      <c r="S28" s="14">
        <f>'м.р. Сызранский'!S28+'м.р. Шигонский'!S28+'г. Сызрань'!S28+'г. Октябрьск'!S28</f>
        <v>32268.5</v>
      </c>
      <c r="T28" s="14">
        <f>'м.р. Сызранский'!T28+'м.р. Шигонский'!T28+'г. Сызрань'!T28+'г. Октябрьск'!T28</f>
        <v>16998.800000000003</v>
      </c>
      <c r="U28" s="14">
        <f>'м.р. Сызранский'!U28+'м.р. Шигонский'!U28+'г. Сызрань'!U28+'г. Октябрьск'!U28</f>
        <v>338397.60000000003</v>
      </c>
      <c r="V28" s="14">
        <f>'м.р. Сызранский'!V28+'м.р. Шигонский'!V28+'г. Сызрань'!V28+'г. Октябрьск'!V28</f>
        <v>0</v>
      </c>
      <c r="W28" s="14">
        <f>'м.р. Сызранский'!W28+'м.р. Шигонский'!W28+'г. Сызрань'!W28+'г. Октябрьск'!W28</f>
        <v>64.399999999999991</v>
      </c>
      <c r="X28" s="14">
        <f>'м.р. Сызранский'!X28+'м.р. Шигонский'!X28+'г. Сызрань'!X28+'г. Октябрьск'!X28</f>
        <v>16998.800000000003</v>
      </c>
      <c r="Y28" s="14">
        <f>'м.р. Сызранский'!Y28+'м.р. Шигонский'!Y28+'г. Сызрань'!Y28+'г. Октябрьск'!Y28</f>
        <v>0</v>
      </c>
      <c r="Z28" s="14">
        <f>'м.р. Сызранский'!Z28+'м.р. Шигонский'!Z28+'г. Сызрань'!Z28+'г. Октябрьск'!Z28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14">
        <f>'м.р. Сызранский'!P29+'м.р. Шигонский'!P29+'г. Сызрань'!P29+'г. Октябрьск'!P29</f>
        <v>913.4</v>
      </c>
      <c r="Q29" s="14">
        <f>'м.р. Сызранский'!Q29+'м.р. Шигонский'!Q29+'г. Сызрань'!Q29+'г. Октябрьск'!Q29</f>
        <v>13</v>
      </c>
      <c r="R29" s="14">
        <f>'м.р. Сызранский'!R29+'м.р. Шигонский'!R29+'г. Сызрань'!R29+'г. Октябрьск'!R29</f>
        <v>540962</v>
      </c>
      <c r="S29" s="14">
        <f>'м.р. Сызранский'!S29+'м.р. Шигонский'!S29+'г. Сызрань'!S29+'г. Октябрьск'!S29</f>
        <v>29018.400000000001</v>
      </c>
      <c r="T29" s="14">
        <f>'м.р. Сызранский'!T29+'м.р. Шигонский'!T29+'г. Сызрань'!T29+'г. Октябрьск'!T29</f>
        <v>4953</v>
      </c>
      <c r="U29" s="14">
        <f>'м.р. Сызранский'!U29+'м.р. Шигонский'!U29+'г. Сызрань'!U29+'г. Октябрьск'!U29</f>
        <v>540962</v>
      </c>
      <c r="V29" s="14">
        <f>'м.р. Сызранский'!V29+'м.р. Шигонский'!V29+'г. Сызрань'!V29+'г. Октябрьск'!V29</f>
        <v>0</v>
      </c>
      <c r="W29" s="14">
        <f>'м.р. Сызранский'!W29+'м.р. Шигонский'!W29+'г. Сызрань'!W29+'г. Октябрьск'!W29</f>
        <v>0</v>
      </c>
      <c r="X29" s="14">
        <f>'м.р. Сызранский'!X29+'м.р. Шигонский'!X29+'г. Сызрань'!X29+'г. Октябрьск'!X29</f>
        <v>4953</v>
      </c>
      <c r="Y29" s="14">
        <f>'м.р. Сызранский'!Y29+'м.р. Шигонский'!Y29+'г. Сызрань'!Y29+'г. Октябрьск'!Y29</f>
        <v>0</v>
      </c>
      <c r="Z29" s="14">
        <f>'м.р. Сызранский'!Z29+'м.р. Шигонский'!Z29+'г. Сызрань'!Z29+'г. Октябрьск'!Z29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14">
        <f>'м.р. Сызранский'!P30+'м.р. Шигонский'!P30+'г. Сызрань'!P30+'г. Октябрьск'!P30</f>
        <v>677.3</v>
      </c>
      <c r="Q30" s="14">
        <f>'м.р. Сызранский'!Q30+'м.р. Шигонский'!Q30+'г. Сызрань'!Q30+'г. Октябрьск'!Q30</f>
        <v>3.2</v>
      </c>
      <c r="R30" s="14">
        <f>'м.р. Сызранский'!R30+'м.р. Шигонский'!R30+'г. Сызрань'!R30+'г. Октябрьск'!R30</f>
        <v>397236.5</v>
      </c>
      <c r="S30" s="14">
        <f>'м.р. Сызранский'!S30+'м.р. Шигонский'!S30+'г. Сызрань'!S30+'г. Октябрьск'!S30</f>
        <v>18685.2</v>
      </c>
      <c r="T30" s="14">
        <f>'м.р. Сызранский'!T30+'м.р. Шигонский'!T30+'г. Сызрань'!T30+'г. Октябрьск'!T30</f>
        <v>1206.0999999999999</v>
      </c>
      <c r="U30" s="14">
        <f>'м.р. Сызранский'!U30+'м.р. Шигонский'!U30+'г. Сызрань'!U30+'г. Октябрьск'!U30</f>
        <v>397236.5</v>
      </c>
      <c r="V30" s="14">
        <f>'м.р. Сызранский'!V30+'м.р. Шигонский'!V30+'г. Сызрань'!V30+'г. Октябрьск'!V30</f>
        <v>0</v>
      </c>
      <c r="W30" s="14">
        <f>'м.р. Сызранский'!W30+'м.р. Шигонский'!W30+'г. Сызрань'!W30+'г. Октябрьск'!W30</f>
        <v>0</v>
      </c>
      <c r="X30" s="14">
        <f>'м.р. Сызранский'!X30+'м.р. Шигонский'!X30+'г. Сызрань'!X30+'г. Октябрьск'!X30</f>
        <v>1206.0999999999999</v>
      </c>
      <c r="Y30" s="14">
        <f>'м.р. Сызранский'!Y30+'м.р. Шигонский'!Y30+'г. Сызрань'!Y30+'г. Октябрьск'!Y30</f>
        <v>0</v>
      </c>
      <c r="Z30" s="14">
        <f>'м.р. Сызранский'!Z30+'м.р. Шигонский'!Z30+'г. Сызрань'!Z30+'г. Октябрьск'!Z30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4">
        <f>'м.р. Сызранский'!P31+'м.р. Шигонский'!P31+'г. Сызрань'!P31+'г. Октябрьск'!P31</f>
        <v>58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48"/>
  <sheetViews>
    <sheetView showGridLines="0" topLeftCell="A15" workbookViewId="0">
      <selection activeCell="U39" sqref="U3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9">
        <f>P22+P24+P27+P28</f>
        <v>1390</v>
      </c>
      <c r="Q21" s="19">
        <f t="shared" ref="Q21:Z21" si="0">Q22+Q24+Q27+Q28</f>
        <v>80.099999999999994</v>
      </c>
      <c r="R21" s="19">
        <f t="shared" si="0"/>
        <v>891866.6</v>
      </c>
      <c r="S21" s="19">
        <f t="shared" si="0"/>
        <v>37840.9</v>
      </c>
      <c r="T21" s="19">
        <f>X21+Y21+Z21</f>
        <v>38906.399999999994</v>
      </c>
      <c r="U21" s="19">
        <f t="shared" si="0"/>
        <v>820886.59999999986</v>
      </c>
      <c r="V21" s="19">
        <f t="shared" si="0"/>
        <v>0</v>
      </c>
      <c r="W21" s="19">
        <f t="shared" si="0"/>
        <v>70980</v>
      </c>
      <c r="X21" s="19">
        <f t="shared" si="0"/>
        <v>33301.699999999997</v>
      </c>
      <c r="Y21" s="19">
        <f t="shared" si="0"/>
        <v>0</v>
      </c>
      <c r="Z21" s="19">
        <f t="shared" si="0"/>
        <v>5604.7</v>
      </c>
    </row>
    <row r="22" spans="1:26" ht="25.5" x14ac:dyDescent="0.25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6">
        <v>89.1</v>
      </c>
      <c r="Q22" s="36">
        <v>0.6</v>
      </c>
      <c r="R22" s="36">
        <v>104489.1</v>
      </c>
      <c r="S22" s="36">
        <v>4981.3999999999996</v>
      </c>
      <c r="T22" s="36">
        <v>1162.0999999999999</v>
      </c>
      <c r="U22" s="36">
        <v>92717.2</v>
      </c>
      <c r="V22" s="36">
        <v>0</v>
      </c>
      <c r="W22" s="36">
        <v>11771.9</v>
      </c>
      <c r="X22" s="36">
        <v>749</v>
      </c>
      <c r="Y22" s="36">
        <v>0</v>
      </c>
      <c r="Z22" s="36">
        <v>413.1</v>
      </c>
    </row>
    <row r="23" spans="1:26" ht="15" x14ac:dyDescent="0.25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7">
        <v>85.1</v>
      </c>
      <c r="Q23" s="37">
        <v>0.6</v>
      </c>
      <c r="R23" s="37">
        <v>100284.2</v>
      </c>
      <c r="S23" s="37">
        <v>4899.7</v>
      </c>
      <c r="T23" s="37">
        <v>1162.0999999999999</v>
      </c>
      <c r="U23" s="37">
        <v>89278.399999999994</v>
      </c>
      <c r="V23" s="37">
        <v>0</v>
      </c>
      <c r="W23" s="37">
        <v>11005.8</v>
      </c>
      <c r="X23" s="37">
        <v>749</v>
      </c>
      <c r="Y23" s="37">
        <v>0</v>
      </c>
      <c r="Z23" s="37">
        <v>413.1</v>
      </c>
    </row>
    <row r="24" spans="1:26" ht="15" x14ac:dyDescent="0.25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7">
        <v>886.3</v>
      </c>
      <c r="Q24" s="37">
        <v>43.6</v>
      </c>
      <c r="R24" s="37">
        <v>599738.19999999995</v>
      </c>
      <c r="S24" s="37">
        <v>26697.7</v>
      </c>
      <c r="T24" s="37">
        <v>23640</v>
      </c>
      <c r="U24" s="37">
        <v>552069.1</v>
      </c>
      <c r="V24" s="37">
        <v>0</v>
      </c>
      <c r="W24" s="37">
        <v>47669.1</v>
      </c>
      <c r="X24" s="37">
        <v>20757.3</v>
      </c>
      <c r="Y24" s="37">
        <v>0</v>
      </c>
      <c r="Z24" s="37">
        <v>2882.7</v>
      </c>
    </row>
    <row r="25" spans="1:26" ht="25.5" x14ac:dyDescent="0.25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7">
        <v>716.2</v>
      </c>
      <c r="Q25" s="37">
        <v>30.5</v>
      </c>
      <c r="R25" s="37">
        <v>501187.1</v>
      </c>
      <c r="S25" s="37">
        <v>18976.7</v>
      </c>
      <c r="T25" s="37">
        <v>17901.5</v>
      </c>
      <c r="U25" s="37">
        <v>465498.1</v>
      </c>
      <c r="V25" s="37">
        <v>0</v>
      </c>
      <c r="W25" s="37">
        <v>35689</v>
      </c>
      <c r="X25" s="37">
        <v>16656.900000000001</v>
      </c>
      <c r="Y25" s="37">
        <v>0</v>
      </c>
      <c r="Z25" s="37">
        <v>1244.5999999999999</v>
      </c>
    </row>
    <row r="26" spans="1:26" ht="15" x14ac:dyDescent="0.25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7">
        <v>6</v>
      </c>
      <c r="Q26" s="37">
        <v>0</v>
      </c>
      <c r="R26" s="37">
        <v>2320.4</v>
      </c>
      <c r="S26" s="37">
        <v>0</v>
      </c>
      <c r="T26" s="37">
        <v>0</v>
      </c>
      <c r="U26" s="37">
        <v>2104.5</v>
      </c>
      <c r="V26" s="37">
        <v>0</v>
      </c>
      <c r="W26" s="37">
        <v>215.9</v>
      </c>
      <c r="X26" s="37">
        <v>0</v>
      </c>
      <c r="Y26" s="37">
        <v>0</v>
      </c>
      <c r="Z26" s="37">
        <v>0</v>
      </c>
    </row>
    <row r="27" spans="1:26" ht="15" x14ac:dyDescent="0.25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7">
        <v>38.799999999999997</v>
      </c>
      <c r="Q27" s="37">
        <v>0</v>
      </c>
      <c r="R27" s="37">
        <v>21119.3</v>
      </c>
      <c r="S27" s="37">
        <v>294.89999999999998</v>
      </c>
      <c r="T27" s="37">
        <v>0</v>
      </c>
      <c r="U27" s="37">
        <v>20386.7</v>
      </c>
      <c r="V27" s="37">
        <v>0</v>
      </c>
      <c r="W27" s="37">
        <v>732.6</v>
      </c>
      <c r="X27" s="37">
        <v>0</v>
      </c>
      <c r="Y27" s="37">
        <v>0</v>
      </c>
      <c r="Z27" s="37">
        <v>0</v>
      </c>
    </row>
    <row r="28" spans="1:26" ht="15" x14ac:dyDescent="0.25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7">
        <v>375.8</v>
      </c>
      <c r="Q28" s="37">
        <v>35.9</v>
      </c>
      <c r="R28" s="37">
        <v>166520</v>
      </c>
      <c r="S28" s="37">
        <v>5866.9</v>
      </c>
      <c r="T28" s="37">
        <v>14104.3</v>
      </c>
      <c r="U28" s="37">
        <v>155713.60000000001</v>
      </c>
      <c r="V28" s="37">
        <v>0</v>
      </c>
      <c r="W28" s="37">
        <v>10806.4</v>
      </c>
      <c r="X28" s="37">
        <v>11795.4</v>
      </c>
      <c r="Y28" s="37">
        <v>0</v>
      </c>
      <c r="Z28" s="37">
        <v>2308.9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14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"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x14ac:dyDescent="0.2"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x14ac:dyDescent="0.2"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x14ac:dyDescent="0.2"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x14ac:dyDescent="0.2"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x14ac:dyDescent="0.2"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x14ac:dyDescent="0.2"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x14ac:dyDescent="0.2"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x14ac:dyDescent="0.2"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x14ac:dyDescent="0.2"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 P29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8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8652.3000000000011</v>
      </c>
      <c r="Q21" s="25">
        <f t="shared" ref="Q21:Z21" si="0">Q22+Q24+Q27+Q28</f>
        <v>631.90000000000009</v>
      </c>
      <c r="R21" s="25">
        <f>U21+V21+W21</f>
        <v>5358525.9999999991</v>
      </c>
      <c r="S21" s="25">
        <f t="shared" si="0"/>
        <v>300861.40000000002</v>
      </c>
      <c r="T21" s="25">
        <f>X21+Y21+Z21</f>
        <v>216537.9</v>
      </c>
      <c r="U21" s="25">
        <f t="shared" si="0"/>
        <v>5115554.4999999991</v>
      </c>
      <c r="V21" s="25">
        <f t="shared" si="0"/>
        <v>0</v>
      </c>
      <c r="W21" s="25">
        <f t="shared" si="0"/>
        <v>242971.50000000003</v>
      </c>
      <c r="X21" s="25">
        <f t="shared" si="0"/>
        <v>206118.9</v>
      </c>
      <c r="Y21" s="25">
        <f t="shared" si="0"/>
        <v>0</v>
      </c>
      <c r="Z21" s="25">
        <f t="shared" si="0"/>
        <v>10419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605.79999999999995</v>
      </c>
      <c r="Q22" s="26">
        <v>8.3000000000000007</v>
      </c>
      <c r="R22" s="26">
        <v>552061.30000000005</v>
      </c>
      <c r="S22" s="26">
        <v>38582.9</v>
      </c>
      <c r="T22" s="26">
        <v>7134.7</v>
      </c>
      <c r="U22" s="26">
        <v>492011.2</v>
      </c>
      <c r="V22" s="26">
        <v>0</v>
      </c>
      <c r="W22" s="26">
        <v>60050.1</v>
      </c>
      <c r="X22" s="26">
        <v>6592.9</v>
      </c>
      <c r="Y22" s="26">
        <v>0</v>
      </c>
      <c r="Z22" s="26">
        <v>541.79999999999995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579.5</v>
      </c>
      <c r="Q23" s="26">
        <v>6.5</v>
      </c>
      <c r="R23" s="26">
        <v>527609.19999999995</v>
      </c>
      <c r="S23" s="26">
        <v>33354.300000000003</v>
      </c>
      <c r="T23" s="26">
        <v>5267.8</v>
      </c>
      <c r="U23" s="26">
        <v>469736.9</v>
      </c>
      <c r="V23" s="26">
        <v>0</v>
      </c>
      <c r="W23" s="26">
        <v>57872.3</v>
      </c>
      <c r="X23" s="26">
        <v>4922.3</v>
      </c>
      <c r="Y23" s="26">
        <v>0</v>
      </c>
      <c r="Z23" s="26">
        <v>345.5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6083.1</v>
      </c>
      <c r="Q24" s="26">
        <v>280.89999999999998</v>
      </c>
      <c r="R24" s="26">
        <v>4089734.3</v>
      </c>
      <c r="S24" s="26">
        <v>228733.4</v>
      </c>
      <c r="T24" s="26">
        <v>87379.9</v>
      </c>
      <c r="U24" s="26">
        <v>3942036.1</v>
      </c>
      <c r="V24" s="26">
        <v>0</v>
      </c>
      <c r="W24" s="26">
        <v>147698.20000000001</v>
      </c>
      <c r="X24" s="26">
        <v>82129</v>
      </c>
      <c r="Y24" s="26">
        <v>0</v>
      </c>
      <c r="Z24" s="26">
        <v>5250.9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5505</v>
      </c>
      <c r="Q25" s="26">
        <v>223.4</v>
      </c>
      <c r="R25" s="26">
        <v>3776116.6</v>
      </c>
      <c r="S25" s="26">
        <v>199559.4</v>
      </c>
      <c r="T25" s="26">
        <v>69673.100000000006</v>
      </c>
      <c r="U25" s="26">
        <v>3640948.5</v>
      </c>
      <c r="V25" s="26">
        <v>0</v>
      </c>
      <c r="W25" s="26">
        <v>135168.1</v>
      </c>
      <c r="X25" s="26">
        <v>66143.8</v>
      </c>
      <c r="Y25" s="26">
        <v>0</v>
      </c>
      <c r="Z25" s="26">
        <v>3529.3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24.4</v>
      </c>
      <c r="Q26" s="26">
        <v>10.1</v>
      </c>
      <c r="R26" s="26">
        <v>9603.2999999999993</v>
      </c>
      <c r="S26" s="26">
        <v>213.7</v>
      </c>
      <c r="T26" s="26">
        <v>2496.3000000000002</v>
      </c>
      <c r="U26" s="26">
        <v>8946.2999999999993</v>
      </c>
      <c r="V26" s="26">
        <v>0</v>
      </c>
      <c r="W26" s="26">
        <v>657</v>
      </c>
      <c r="X26" s="26">
        <v>2041.3</v>
      </c>
      <c r="Y26" s="26">
        <v>0</v>
      </c>
      <c r="Z26" s="26">
        <v>455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71.3</v>
      </c>
      <c r="Q27" s="26">
        <v>8.1</v>
      </c>
      <c r="R27" s="26">
        <v>30595.200000000001</v>
      </c>
      <c r="S27" s="26">
        <v>1257.7</v>
      </c>
      <c r="T27" s="26">
        <v>2537</v>
      </c>
      <c r="U27" s="26">
        <v>25585.1</v>
      </c>
      <c r="V27" s="26">
        <v>0</v>
      </c>
      <c r="W27" s="26">
        <v>5010.1000000000004</v>
      </c>
      <c r="X27" s="26">
        <v>2349.1</v>
      </c>
      <c r="Y27" s="26">
        <v>0</v>
      </c>
      <c r="Z27" s="26">
        <v>187.9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1892.1</v>
      </c>
      <c r="Q28" s="26">
        <v>334.6</v>
      </c>
      <c r="R28" s="26">
        <v>686135.2</v>
      </c>
      <c r="S28" s="26">
        <v>32287.4</v>
      </c>
      <c r="T28" s="26">
        <v>119486.3</v>
      </c>
      <c r="U28" s="26">
        <v>655922.1</v>
      </c>
      <c r="V28" s="26">
        <v>0</v>
      </c>
      <c r="W28" s="26">
        <v>30213.1</v>
      </c>
      <c r="X28" s="26">
        <v>115047.9</v>
      </c>
      <c r="Y28" s="26">
        <v>0</v>
      </c>
      <c r="Z28" s="26">
        <v>4438.3999999999996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337.1</v>
      </c>
      <c r="Q29" s="26">
        <v>6.7</v>
      </c>
      <c r="R29" s="26">
        <v>193984.5</v>
      </c>
      <c r="S29" s="26">
        <v>5878.9</v>
      </c>
      <c r="T29" s="26">
        <v>2751.6</v>
      </c>
      <c r="U29" s="26">
        <v>191416.9</v>
      </c>
      <c r="V29" s="26">
        <v>0</v>
      </c>
      <c r="W29" s="26">
        <v>2567.6</v>
      </c>
      <c r="X29" s="26">
        <v>2719.5</v>
      </c>
      <c r="Y29" s="26">
        <v>0</v>
      </c>
      <c r="Z29" s="26">
        <v>32.1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301.39999999999998</v>
      </c>
      <c r="Q30" s="26">
        <v>3.7</v>
      </c>
      <c r="R30" s="26">
        <v>173344.5</v>
      </c>
      <c r="S30" s="26">
        <v>5585.2</v>
      </c>
      <c r="T30" s="26">
        <v>1534</v>
      </c>
      <c r="U30" s="26">
        <v>171126.5</v>
      </c>
      <c r="V30" s="26">
        <v>0</v>
      </c>
      <c r="W30" s="26">
        <v>2218</v>
      </c>
      <c r="X30" s="26">
        <v>1501.9</v>
      </c>
      <c r="Y30" s="26">
        <v>0</v>
      </c>
      <c r="Z30" s="26">
        <v>32.1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129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573.4</v>
      </c>
      <c r="Q21" s="25">
        <f t="shared" ref="Q21:Z21" si="0">Q22+Q24+Q27+Q28</f>
        <v>29.5</v>
      </c>
      <c r="R21" s="25">
        <f>U21+V21+W21</f>
        <v>303952.09999999998</v>
      </c>
      <c r="S21" s="25">
        <f t="shared" si="0"/>
        <v>24469.5</v>
      </c>
      <c r="T21" s="25">
        <f>X21+Y21+Z21</f>
        <v>9408.5999999999985</v>
      </c>
      <c r="U21" s="25">
        <f t="shared" si="0"/>
        <v>303952.09999999998</v>
      </c>
      <c r="V21" s="25">
        <f t="shared" si="0"/>
        <v>0</v>
      </c>
      <c r="W21" s="25">
        <f t="shared" si="0"/>
        <v>0</v>
      </c>
      <c r="X21" s="25">
        <f t="shared" si="0"/>
        <v>9408.5999999999985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18.7</v>
      </c>
      <c r="Q22" s="26">
        <v>0.3</v>
      </c>
      <c r="R22" s="26">
        <v>15156.1</v>
      </c>
      <c r="S22" s="26">
        <v>864.8</v>
      </c>
      <c r="T22" s="26">
        <v>162.9</v>
      </c>
      <c r="U22" s="26">
        <v>15156.1</v>
      </c>
      <c r="V22" s="26">
        <v>0</v>
      </c>
      <c r="W22" s="26">
        <v>0</v>
      </c>
      <c r="X22" s="26">
        <v>162.9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13.5</v>
      </c>
      <c r="Q23" s="26">
        <v>0</v>
      </c>
      <c r="R23" s="26">
        <v>11862.8</v>
      </c>
      <c r="S23" s="26">
        <v>684.4</v>
      </c>
      <c r="T23" s="26">
        <v>0</v>
      </c>
      <c r="U23" s="26">
        <v>11862.8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300.10000000000002</v>
      </c>
      <c r="Q24" s="26">
        <v>14.6</v>
      </c>
      <c r="R24" s="26">
        <v>210817</v>
      </c>
      <c r="S24" s="26">
        <v>16297.3</v>
      </c>
      <c r="T24" s="26">
        <v>4489.7</v>
      </c>
      <c r="U24" s="26">
        <v>210817</v>
      </c>
      <c r="V24" s="26">
        <v>0</v>
      </c>
      <c r="W24" s="26">
        <v>0</v>
      </c>
      <c r="X24" s="26">
        <v>4489.7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185.3</v>
      </c>
      <c r="Q25" s="26">
        <v>3.8</v>
      </c>
      <c r="R25" s="26">
        <v>144000.1</v>
      </c>
      <c r="S25" s="26">
        <v>9567.9</v>
      </c>
      <c r="T25" s="26">
        <v>1594.8</v>
      </c>
      <c r="U25" s="26">
        <v>144000.1</v>
      </c>
      <c r="V25" s="26">
        <v>0</v>
      </c>
      <c r="W25" s="26">
        <v>0</v>
      </c>
      <c r="X25" s="26">
        <v>1594.8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22.7</v>
      </c>
      <c r="Q26" s="26">
        <v>7.7</v>
      </c>
      <c r="R26" s="26">
        <v>13494.3</v>
      </c>
      <c r="S26" s="26">
        <v>546.9</v>
      </c>
      <c r="T26" s="26">
        <v>1879.8</v>
      </c>
      <c r="U26" s="26">
        <v>13494.3</v>
      </c>
      <c r="V26" s="26">
        <v>0</v>
      </c>
      <c r="W26" s="26">
        <v>0</v>
      </c>
      <c r="X26" s="26">
        <v>1879.8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75.099999999999994</v>
      </c>
      <c r="Q27" s="26">
        <v>1.9</v>
      </c>
      <c r="R27" s="26">
        <v>26067</v>
      </c>
      <c r="S27" s="26">
        <v>1319.7</v>
      </c>
      <c r="T27" s="26">
        <v>557.9</v>
      </c>
      <c r="U27" s="26">
        <v>26067</v>
      </c>
      <c r="V27" s="26">
        <v>0</v>
      </c>
      <c r="W27" s="26">
        <v>0</v>
      </c>
      <c r="X27" s="26">
        <v>557.9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179.5</v>
      </c>
      <c r="Q28" s="26">
        <v>12.7</v>
      </c>
      <c r="R28" s="26">
        <v>51912</v>
      </c>
      <c r="S28" s="26">
        <v>5987.7</v>
      </c>
      <c r="T28" s="26">
        <v>4198.1000000000004</v>
      </c>
      <c r="U28" s="26">
        <v>51912</v>
      </c>
      <c r="V28" s="26">
        <v>0</v>
      </c>
      <c r="W28" s="26">
        <v>0</v>
      </c>
      <c r="X28" s="26">
        <v>4198.1000000000004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83.1</v>
      </c>
      <c r="Q29" s="26">
        <v>1.4</v>
      </c>
      <c r="R29" s="26">
        <v>47735.9</v>
      </c>
      <c r="S29" s="26">
        <v>4536.2</v>
      </c>
      <c r="T29" s="26">
        <v>673.9</v>
      </c>
      <c r="U29" s="26">
        <v>47735.9</v>
      </c>
      <c r="V29" s="26">
        <v>0</v>
      </c>
      <c r="W29" s="26">
        <v>0</v>
      </c>
      <c r="X29" s="26">
        <v>673.9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71.400000000000006</v>
      </c>
      <c r="Q30" s="26">
        <v>0.3</v>
      </c>
      <c r="R30" s="26">
        <v>41340.699999999997</v>
      </c>
      <c r="S30" s="26">
        <v>3284.3</v>
      </c>
      <c r="T30" s="26">
        <v>125.6</v>
      </c>
      <c r="U30" s="26">
        <v>41340.699999999997</v>
      </c>
      <c r="V30" s="26">
        <v>0</v>
      </c>
      <c r="W30" s="26">
        <v>0</v>
      </c>
      <c r="X30" s="26">
        <v>125.6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11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404.4</v>
      </c>
      <c r="Q21" s="25">
        <f t="shared" ref="Q21:Z21" si="0">Q22+Q24+Q27+Q28</f>
        <v>26.6</v>
      </c>
      <c r="R21" s="25">
        <f>U21+V21+W21</f>
        <v>225173.8</v>
      </c>
      <c r="S21" s="25">
        <f t="shared" si="0"/>
        <v>15304.8</v>
      </c>
      <c r="T21" s="25">
        <f>X21+Y21+Z21</f>
        <v>9530.2999999999993</v>
      </c>
      <c r="U21" s="25">
        <f t="shared" si="0"/>
        <v>225115</v>
      </c>
      <c r="V21" s="25">
        <f t="shared" si="0"/>
        <v>0</v>
      </c>
      <c r="W21" s="25">
        <f t="shared" si="0"/>
        <v>58.8</v>
      </c>
      <c r="X21" s="25">
        <f t="shared" si="0"/>
        <v>9530.2999999999993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24.6</v>
      </c>
      <c r="Q22" s="26">
        <v>0</v>
      </c>
      <c r="R22" s="26">
        <v>20340.7</v>
      </c>
      <c r="S22" s="26">
        <v>1626.4</v>
      </c>
      <c r="T22" s="26">
        <v>0</v>
      </c>
      <c r="U22" s="26">
        <v>20340.7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13.1</v>
      </c>
      <c r="Q23" s="26">
        <v>0</v>
      </c>
      <c r="R23" s="26">
        <v>12238.2</v>
      </c>
      <c r="S23" s="26">
        <v>443</v>
      </c>
      <c r="T23" s="26">
        <v>0</v>
      </c>
      <c r="U23" s="26">
        <v>12238.2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208.9</v>
      </c>
      <c r="Q24" s="26">
        <v>18.600000000000001</v>
      </c>
      <c r="R24" s="26">
        <v>151819</v>
      </c>
      <c r="S24" s="26">
        <v>9466.1</v>
      </c>
      <c r="T24" s="26">
        <v>7344.6</v>
      </c>
      <c r="U24" s="26">
        <v>151819</v>
      </c>
      <c r="V24" s="26">
        <v>0</v>
      </c>
      <c r="W24" s="26">
        <v>0</v>
      </c>
      <c r="X24" s="26">
        <v>7344.6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151.1</v>
      </c>
      <c r="Q25" s="26">
        <v>0.6</v>
      </c>
      <c r="R25" s="26">
        <v>114696.2</v>
      </c>
      <c r="S25" s="26">
        <v>6590.3</v>
      </c>
      <c r="T25" s="26">
        <v>163.6</v>
      </c>
      <c r="U25" s="26">
        <v>114696.2</v>
      </c>
      <c r="V25" s="26">
        <v>0</v>
      </c>
      <c r="W25" s="26">
        <v>0</v>
      </c>
      <c r="X25" s="26">
        <v>163.6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7.7</v>
      </c>
      <c r="Q26" s="26">
        <v>15.9</v>
      </c>
      <c r="R26" s="26">
        <v>6091.8</v>
      </c>
      <c r="S26" s="26">
        <v>505.1</v>
      </c>
      <c r="T26" s="26">
        <v>6437.6</v>
      </c>
      <c r="U26" s="26">
        <v>6091.8</v>
      </c>
      <c r="V26" s="26">
        <v>0</v>
      </c>
      <c r="W26" s="26">
        <v>0</v>
      </c>
      <c r="X26" s="26">
        <v>6437.6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49.8</v>
      </c>
      <c r="Q27" s="26">
        <v>0</v>
      </c>
      <c r="R27" s="26">
        <v>16464.8</v>
      </c>
      <c r="S27" s="26">
        <v>817.6</v>
      </c>
      <c r="T27" s="26">
        <v>0</v>
      </c>
      <c r="U27" s="26">
        <v>16464.8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121.1</v>
      </c>
      <c r="Q28" s="26">
        <v>8</v>
      </c>
      <c r="R28" s="26">
        <v>36549.300000000003</v>
      </c>
      <c r="S28" s="26">
        <v>3394.7</v>
      </c>
      <c r="T28" s="26">
        <v>2185.6999999999998</v>
      </c>
      <c r="U28" s="26">
        <v>36490.5</v>
      </c>
      <c r="V28" s="26">
        <v>0</v>
      </c>
      <c r="W28" s="26">
        <v>58.8</v>
      </c>
      <c r="X28" s="26">
        <v>2185.6999999999998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45.8</v>
      </c>
      <c r="Q29" s="26">
        <v>1.8</v>
      </c>
      <c r="R29" s="26">
        <v>28890</v>
      </c>
      <c r="S29" s="26">
        <v>2015.2</v>
      </c>
      <c r="T29" s="26">
        <v>722</v>
      </c>
      <c r="U29" s="26">
        <v>28890</v>
      </c>
      <c r="V29" s="26">
        <v>0</v>
      </c>
      <c r="W29" s="26">
        <v>0</v>
      </c>
      <c r="X29" s="26">
        <v>722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41.3</v>
      </c>
      <c r="Q30" s="26">
        <v>1</v>
      </c>
      <c r="R30" s="26">
        <v>24938</v>
      </c>
      <c r="S30" s="26">
        <v>1547.9</v>
      </c>
      <c r="T30" s="26">
        <v>325.39999999999998</v>
      </c>
      <c r="U30" s="26">
        <v>24938</v>
      </c>
      <c r="V30" s="26">
        <v>0</v>
      </c>
      <c r="W30" s="26">
        <v>0</v>
      </c>
      <c r="X30" s="26">
        <v>325.39999999999998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10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2906.2</v>
      </c>
      <c r="Q21" s="25">
        <f t="shared" ref="Q21:Z21" si="0">Q22+Q24+Q27+Q28</f>
        <v>86.8</v>
      </c>
      <c r="R21" s="25">
        <f>U21+V21+W21</f>
        <v>1408772.4</v>
      </c>
      <c r="S21" s="25">
        <f t="shared" si="0"/>
        <v>104907.70000000001</v>
      </c>
      <c r="T21" s="25">
        <f>X21+Y21+Z21</f>
        <v>26464.1</v>
      </c>
      <c r="U21" s="25">
        <f t="shared" si="0"/>
        <v>1407010.5999999999</v>
      </c>
      <c r="V21" s="25">
        <f t="shared" si="0"/>
        <v>0</v>
      </c>
      <c r="W21" s="25">
        <f t="shared" si="0"/>
        <v>1761.7999999999997</v>
      </c>
      <c r="X21" s="25">
        <f t="shared" si="0"/>
        <v>26464.1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95.5</v>
      </c>
      <c r="Q22" s="26">
        <v>1.6</v>
      </c>
      <c r="R22" s="26">
        <v>69321.3</v>
      </c>
      <c r="S22" s="26">
        <v>2487.6</v>
      </c>
      <c r="T22" s="26">
        <v>1350.5</v>
      </c>
      <c r="U22" s="26">
        <v>69136.7</v>
      </c>
      <c r="V22" s="26">
        <v>0</v>
      </c>
      <c r="W22" s="26">
        <v>184.6</v>
      </c>
      <c r="X22" s="26">
        <v>1350.5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55.9</v>
      </c>
      <c r="Q23" s="26">
        <v>1</v>
      </c>
      <c r="R23" s="26">
        <v>44049.8</v>
      </c>
      <c r="S23" s="26">
        <v>1630.3</v>
      </c>
      <c r="T23" s="26">
        <v>905.4</v>
      </c>
      <c r="U23" s="26">
        <v>43995.6</v>
      </c>
      <c r="V23" s="26">
        <v>0</v>
      </c>
      <c r="W23" s="26">
        <v>54.2</v>
      </c>
      <c r="X23" s="26">
        <v>905.4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1544.6</v>
      </c>
      <c r="Q24" s="26">
        <v>44.6</v>
      </c>
      <c r="R24" s="26">
        <v>980994.3</v>
      </c>
      <c r="S24" s="26">
        <v>69849.8</v>
      </c>
      <c r="T24" s="26">
        <v>12907.8</v>
      </c>
      <c r="U24" s="26">
        <v>979424.2</v>
      </c>
      <c r="V24" s="26">
        <v>0</v>
      </c>
      <c r="W24" s="26">
        <v>1570.1</v>
      </c>
      <c r="X24" s="26">
        <v>12907.8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732.2</v>
      </c>
      <c r="Q25" s="26">
        <v>12</v>
      </c>
      <c r="R25" s="26">
        <v>498949.8</v>
      </c>
      <c r="S25" s="26">
        <v>35377.699999999997</v>
      </c>
      <c r="T25" s="26">
        <v>3495.9</v>
      </c>
      <c r="U25" s="26">
        <v>497455.8</v>
      </c>
      <c r="V25" s="26">
        <v>0</v>
      </c>
      <c r="W25" s="26">
        <v>1494</v>
      </c>
      <c r="X25" s="26">
        <v>3495.9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62.1</v>
      </c>
      <c r="Q26" s="26">
        <v>19.3</v>
      </c>
      <c r="R26" s="26">
        <v>42935.4</v>
      </c>
      <c r="S26" s="26">
        <v>5400.5</v>
      </c>
      <c r="T26" s="26">
        <v>4633.3</v>
      </c>
      <c r="U26" s="26">
        <v>42859.3</v>
      </c>
      <c r="V26" s="26">
        <v>0</v>
      </c>
      <c r="W26" s="26">
        <v>76.099999999999994</v>
      </c>
      <c r="X26" s="26">
        <v>4633.3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519.4</v>
      </c>
      <c r="Q27" s="26">
        <v>6.3</v>
      </c>
      <c r="R27" s="26">
        <v>150774.79999999999</v>
      </c>
      <c r="S27" s="26">
        <v>10136.299999999999</v>
      </c>
      <c r="T27" s="26">
        <v>2395.1999999999998</v>
      </c>
      <c r="U27" s="26">
        <v>150773.29999999999</v>
      </c>
      <c r="V27" s="26">
        <v>0</v>
      </c>
      <c r="W27" s="26">
        <v>1.5</v>
      </c>
      <c r="X27" s="26">
        <v>2395.1999999999998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746.7</v>
      </c>
      <c r="Q28" s="26">
        <v>34.299999999999997</v>
      </c>
      <c r="R28" s="26">
        <v>207682</v>
      </c>
      <c r="S28" s="26">
        <v>22434</v>
      </c>
      <c r="T28" s="26">
        <v>9810.6</v>
      </c>
      <c r="U28" s="26">
        <v>207676.4</v>
      </c>
      <c r="V28" s="26">
        <v>0</v>
      </c>
      <c r="W28" s="26">
        <v>5.6</v>
      </c>
      <c r="X28" s="26">
        <v>9810.6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698.1</v>
      </c>
      <c r="Q29" s="26">
        <v>9.1</v>
      </c>
      <c r="R29" s="26">
        <v>412843.3</v>
      </c>
      <c r="S29" s="26">
        <v>22226.5</v>
      </c>
      <c r="T29" s="26">
        <v>3204</v>
      </c>
      <c r="U29" s="26">
        <v>412843.3</v>
      </c>
      <c r="V29" s="26">
        <v>0</v>
      </c>
      <c r="W29" s="26">
        <v>0</v>
      </c>
      <c r="X29" s="26">
        <v>3204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499.2</v>
      </c>
      <c r="Q30" s="26">
        <v>1.9</v>
      </c>
      <c r="R30" s="26">
        <v>290149.59999999998</v>
      </c>
      <c r="S30" s="26">
        <v>13612.5</v>
      </c>
      <c r="T30" s="26">
        <v>755.1</v>
      </c>
      <c r="U30" s="26">
        <v>290149.59999999998</v>
      </c>
      <c r="V30" s="26">
        <v>0</v>
      </c>
      <c r="W30" s="26">
        <v>0</v>
      </c>
      <c r="X30" s="26">
        <v>755.1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30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"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x14ac:dyDescent="0.2"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x14ac:dyDescent="0.2"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x14ac:dyDescent="0.2"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x14ac:dyDescent="0.2"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x14ac:dyDescent="0.2"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x14ac:dyDescent="0.2"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x14ac:dyDescent="0.2"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x14ac:dyDescent="0.2"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x14ac:dyDescent="0.2"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x14ac:dyDescent="0.2"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9" t="s">
        <v>32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30" customHeight="1" x14ac:dyDescent="0.2">
      <c r="A17" s="41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1" t="s">
        <v>1</v>
      </c>
      <c r="P17" s="41" t="s">
        <v>2</v>
      </c>
      <c r="Q17" s="41"/>
      <c r="R17" s="41" t="s">
        <v>3</v>
      </c>
      <c r="S17" s="41"/>
      <c r="T17" s="41"/>
      <c r="U17" s="41" t="s">
        <v>4</v>
      </c>
      <c r="V17" s="41"/>
      <c r="W17" s="41"/>
      <c r="X17" s="41"/>
      <c r="Y17" s="41"/>
      <c r="Z17" s="41"/>
    </row>
    <row r="18" spans="1:26" ht="30" customHeight="1" x14ac:dyDescent="0.2">
      <c r="A18" s="41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1"/>
      <c r="P18" s="41" t="s">
        <v>31</v>
      </c>
      <c r="Q18" s="41" t="s">
        <v>30</v>
      </c>
      <c r="R18" s="41" t="s">
        <v>21</v>
      </c>
      <c r="S18" s="41"/>
      <c r="T18" s="41" t="s">
        <v>29</v>
      </c>
      <c r="U18" s="41" t="s">
        <v>20</v>
      </c>
      <c r="V18" s="41"/>
      <c r="W18" s="41"/>
      <c r="X18" s="41" t="s">
        <v>5</v>
      </c>
      <c r="Y18" s="41"/>
      <c r="Z18" s="41"/>
    </row>
    <row r="19" spans="1:26" ht="54.95" customHeight="1" x14ac:dyDescent="0.2">
      <c r="A19" s="4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1"/>
      <c r="P19" s="41"/>
      <c r="Q19" s="41"/>
      <c r="R19" s="16" t="s">
        <v>6</v>
      </c>
      <c r="S19" s="16" t="s">
        <v>10</v>
      </c>
      <c r="T19" s="41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P22+P24+P27+P28</f>
        <v>485</v>
      </c>
      <c r="Q21" s="25">
        <f t="shared" ref="Q21:Z21" si="0">Q22+Q24+Q27+Q28</f>
        <v>17.399999999999999</v>
      </c>
      <c r="R21" s="25">
        <f>U21+V21+W21</f>
        <v>234421.7</v>
      </c>
      <c r="S21" s="25">
        <f t="shared" si="0"/>
        <v>2551.2999999999997</v>
      </c>
      <c r="T21" s="25">
        <f>X21+Y21+Z21</f>
        <v>5102.7999999999993</v>
      </c>
      <c r="U21" s="25">
        <f t="shared" si="0"/>
        <v>234421.7</v>
      </c>
      <c r="V21" s="25">
        <f t="shared" si="0"/>
        <v>0</v>
      </c>
      <c r="W21" s="25">
        <f t="shared" si="0"/>
        <v>0</v>
      </c>
      <c r="X21" s="25">
        <f t="shared" si="0"/>
        <v>5102.7999999999993</v>
      </c>
      <c r="Y21" s="25">
        <f t="shared" si="0"/>
        <v>0</v>
      </c>
      <c r="Z21" s="25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6">
        <v>24.4</v>
      </c>
      <c r="Q22" s="26">
        <v>0.5</v>
      </c>
      <c r="R22" s="26">
        <v>16088.9</v>
      </c>
      <c r="S22" s="26">
        <v>820.7</v>
      </c>
      <c r="T22" s="26">
        <v>580.4</v>
      </c>
      <c r="U22" s="26">
        <v>16088.9</v>
      </c>
      <c r="V22" s="26">
        <v>0</v>
      </c>
      <c r="W22" s="26">
        <v>0</v>
      </c>
      <c r="X22" s="26">
        <v>580.4</v>
      </c>
      <c r="Y22" s="26">
        <v>0</v>
      </c>
      <c r="Z22" s="26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15.1</v>
      </c>
      <c r="Q23" s="26">
        <v>0.5</v>
      </c>
      <c r="R23" s="26">
        <v>11159.1</v>
      </c>
      <c r="S23" s="26">
        <v>377.3</v>
      </c>
      <c r="T23" s="26">
        <v>580.4</v>
      </c>
      <c r="U23" s="26">
        <v>11159.1</v>
      </c>
      <c r="V23" s="26">
        <v>0</v>
      </c>
      <c r="W23" s="26">
        <v>0</v>
      </c>
      <c r="X23" s="26">
        <v>580.4</v>
      </c>
      <c r="Y23" s="26">
        <v>0</v>
      </c>
      <c r="Z23" s="26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6">
        <v>234.1</v>
      </c>
      <c r="Q24" s="26">
        <v>12.2</v>
      </c>
      <c r="R24" s="26">
        <v>152929.70000000001</v>
      </c>
      <c r="S24" s="26">
        <v>1278.5</v>
      </c>
      <c r="T24" s="26">
        <v>3222</v>
      </c>
      <c r="U24" s="26">
        <v>152929.70000000001</v>
      </c>
      <c r="V24" s="26">
        <v>0</v>
      </c>
      <c r="W24" s="26">
        <v>0</v>
      </c>
      <c r="X24" s="26">
        <v>3222</v>
      </c>
      <c r="Y24" s="26">
        <v>0</v>
      </c>
      <c r="Z24" s="26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117.5</v>
      </c>
      <c r="Q25" s="26">
        <v>3</v>
      </c>
      <c r="R25" s="26">
        <v>83458.899999999994</v>
      </c>
      <c r="S25" s="26">
        <v>442.2</v>
      </c>
      <c r="T25" s="26">
        <v>789</v>
      </c>
      <c r="U25" s="26">
        <v>83458.899999999994</v>
      </c>
      <c r="V25" s="26">
        <v>0</v>
      </c>
      <c r="W25" s="26">
        <v>0</v>
      </c>
      <c r="X25" s="26">
        <v>789</v>
      </c>
      <c r="Y25" s="26">
        <v>0</v>
      </c>
      <c r="Z25" s="26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14.3</v>
      </c>
      <c r="Q26" s="26">
        <v>7</v>
      </c>
      <c r="R26" s="26">
        <v>8949.2999999999993</v>
      </c>
      <c r="S26" s="26">
        <v>0</v>
      </c>
      <c r="T26" s="26">
        <v>1552.9</v>
      </c>
      <c r="U26" s="26">
        <v>8949.2999999999993</v>
      </c>
      <c r="V26" s="26">
        <v>0</v>
      </c>
      <c r="W26" s="26">
        <v>0</v>
      </c>
      <c r="X26" s="26">
        <v>1552.9</v>
      </c>
      <c r="Y26" s="26">
        <v>0</v>
      </c>
      <c r="Z26" s="26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6">
        <v>80.3</v>
      </c>
      <c r="Q27" s="26">
        <v>1.7</v>
      </c>
      <c r="R27" s="26">
        <v>23084.400000000001</v>
      </c>
      <c r="S27" s="26">
        <v>0</v>
      </c>
      <c r="T27" s="26">
        <v>496</v>
      </c>
      <c r="U27" s="26">
        <v>23084.400000000001</v>
      </c>
      <c r="V27" s="26">
        <v>0</v>
      </c>
      <c r="W27" s="26">
        <v>0</v>
      </c>
      <c r="X27" s="26">
        <v>496</v>
      </c>
      <c r="Y27" s="26">
        <v>0</v>
      </c>
      <c r="Z27" s="26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6">
        <v>146.19999999999999</v>
      </c>
      <c r="Q28" s="26">
        <v>3</v>
      </c>
      <c r="R28" s="26">
        <v>42318.7</v>
      </c>
      <c r="S28" s="26">
        <v>452.1</v>
      </c>
      <c r="T28" s="26">
        <v>804.4</v>
      </c>
      <c r="U28" s="26">
        <v>42318.7</v>
      </c>
      <c r="V28" s="26">
        <v>0</v>
      </c>
      <c r="W28" s="26">
        <v>0</v>
      </c>
      <c r="X28" s="26">
        <v>804.4</v>
      </c>
      <c r="Y28" s="26">
        <v>0</v>
      </c>
      <c r="Z28" s="26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6">
        <v>86.4</v>
      </c>
      <c r="Q29" s="26">
        <v>0.7</v>
      </c>
      <c r="R29" s="26">
        <v>51492.800000000003</v>
      </c>
      <c r="S29" s="26">
        <v>240.5</v>
      </c>
      <c r="T29" s="26">
        <v>353.1</v>
      </c>
      <c r="U29" s="26">
        <v>51492.800000000003</v>
      </c>
      <c r="V29" s="26">
        <v>0</v>
      </c>
      <c r="W29" s="26">
        <v>0</v>
      </c>
      <c r="X29" s="26">
        <v>353.1</v>
      </c>
      <c r="Y29" s="26">
        <v>0</v>
      </c>
      <c r="Z29" s="26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6">
        <v>65.400000000000006</v>
      </c>
      <c r="Q30" s="26">
        <v>0</v>
      </c>
      <c r="R30" s="26">
        <v>40808.199999999997</v>
      </c>
      <c r="S30" s="26">
        <v>240.5</v>
      </c>
      <c r="T30" s="26">
        <v>0</v>
      </c>
      <c r="U30" s="26">
        <v>40808.199999999997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7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3" spans="1:26" x14ac:dyDescent="0.2">
      <c r="A33" s="42" t="s">
        <v>16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x14ac:dyDescent="0.2">
      <c r="A34" s="42" t="s">
        <v>17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x14ac:dyDescent="0.2">
      <c r="A35" s="42" t="s">
        <v>18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x14ac:dyDescent="0.2">
      <c r="A36" s="42" t="s">
        <v>19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Жигулевск'!data_r_16</vt:lpstr>
      <vt:lpstr>'г. Новокуйбышевск'!data_r_16</vt:lpstr>
      <vt:lpstr>'г. Октябрьск'!data_r_16</vt:lpstr>
      <vt:lpstr>'г. Отрадный'!data_r_16</vt:lpstr>
      <vt:lpstr>'г. Похвистнево'!data_r_16</vt:lpstr>
      <vt:lpstr>'г. Самара'!data_r_16</vt:lpstr>
      <vt:lpstr>'г. Сызрань'!data_r_16</vt:lpstr>
      <vt:lpstr>'г. Тольятти'!data_r_16</vt:lpstr>
      <vt:lpstr>'г. Чапаевск'!data_r_16</vt:lpstr>
      <vt:lpstr>'г.о. Кинель'!data_r_16</vt:lpstr>
      <vt:lpstr>'Деп Сам'!data_r_16</vt:lpstr>
      <vt:lpstr>'Деп Тольятти'!data_r_16</vt:lpstr>
      <vt:lpstr>ЗУ!data_r_16</vt:lpstr>
      <vt:lpstr>КУ!data_r_16</vt:lpstr>
      <vt:lpstr>'м.р.  Приволжский'!data_r_16</vt:lpstr>
      <vt:lpstr>'м.р. Алексеевский'!data_r_16</vt:lpstr>
      <vt:lpstr>'м.р. Безенчукский'!data_r_16</vt:lpstr>
      <vt:lpstr>'м.р. Богатовский'!data_r_16</vt:lpstr>
      <vt:lpstr>'м.р. Большеглушицкий'!data_r_16</vt:lpstr>
      <vt:lpstr>'м.р. Большечерниговский'!data_r_16</vt:lpstr>
      <vt:lpstr>'м.р. Борский'!data_r_16</vt:lpstr>
      <vt:lpstr>'м.р. Волжский'!data_r_16</vt:lpstr>
      <vt:lpstr>'м.р. Елховский'!data_r_16</vt:lpstr>
      <vt:lpstr>'м.р. Исаклинский'!data_r_16</vt:lpstr>
      <vt:lpstr>'м.р. Камышлинский'!data_r_16</vt:lpstr>
      <vt:lpstr>'м.р. Кинельский'!data_r_16</vt:lpstr>
      <vt:lpstr>'м.р. Клявлинский'!data_r_16</vt:lpstr>
      <vt:lpstr>'м.р. Кошкинский'!data_r_16</vt:lpstr>
      <vt:lpstr>'м.р. Красноармейский'!data_r_16</vt:lpstr>
      <vt:lpstr>'м.р. Красноярский'!data_r_16</vt:lpstr>
      <vt:lpstr>'м.р. Нефтегорский'!data_r_16</vt:lpstr>
      <vt:lpstr>'м.р. Пестравский'!data_r_16</vt:lpstr>
      <vt:lpstr>'м.р. Похвистневский'!data_r_16</vt:lpstr>
      <vt:lpstr>'м.р. Сергиевский'!data_r_16</vt:lpstr>
      <vt:lpstr>'м.р. Ставропольский'!data_r_16</vt:lpstr>
      <vt:lpstr>'м.р. Сызранский'!data_r_16</vt:lpstr>
      <vt:lpstr>'м.р. Хворостянский'!data_r_16</vt:lpstr>
      <vt:lpstr>'м.р. Челно-Вершинский'!data_r_16</vt:lpstr>
      <vt:lpstr>'м.р. Шенталинский'!data_r_16</vt:lpstr>
      <vt:lpstr>'м.р. Шигонский'!data_r_16</vt:lpstr>
      <vt:lpstr>'м.р.Кинель-Черкасский '!data_r_16</vt:lpstr>
      <vt:lpstr>ОУ!data_r_16</vt:lpstr>
      <vt:lpstr>ПУ!data_r_16</vt:lpstr>
      <vt:lpstr>СВУ!data_r_16</vt:lpstr>
      <vt:lpstr>СЗ!data_r_16</vt:lpstr>
      <vt:lpstr>СУ!data_r_16</vt:lpstr>
      <vt:lpstr>ЦУ!data_r_16</vt:lpstr>
      <vt:lpstr>ЮВУ!data_r_16</vt:lpstr>
      <vt:lpstr>ЮЗУ!data_r_16</vt:lpstr>
      <vt:lpstr>ЮУ!data_r_16</vt:lpstr>
      <vt:lpstr>data_r_16</vt:lpstr>
      <vt:lpstr>'г. Жигулевск'!razdel_16</vt:lpstr>
      <vt:lpstr>'г. Новокуйбышевск'!razdel_16</vt:lpstr>
      <vt:lpstr>'г. Октябрьск'!razdel_16</vt:lpstr>
      <vt:lpstr>'г. Отрадный'!razdel_16</vt:lpstr>
      <vt:lpstr>'г. Похвистнево'!razdel_16</vt:lpstr>
      <vt:lpstr>'г. Самара'!razdel_16</vt:lpstr>
      <vt:lpstr>'г. Сызрань'!razdel_16</vt:lpstr>
      <vt:lpstr>'г. Тольятти'!razdel_16</vt:lpstr>
      <vt:lpstr>'г. Чапаевск'!razdel_16</vt:lpstr>
      <vt:lpstr>'г.о. Кинель'!razdel_16</vt:lpstr>
      <vt:lpstr>'Деп Сам'!razdel_16</vt:lpstr>
      <vt:lpstr>'Деп Тольятти'!razdel_16</vt:lpstr>
      <vt:lpstr>ЗУ!razdel_16</vt:lpstr>
      <vt:lpstr>КУ!razdel_16</vt:lpstr>
      <vt:lpstr>'м.р.  Приволжский'!razdel_16</vt:lpstr>
      <vt:lpstr>'м.р. Алексеевский'!razdel_16</vt:lpstr>
      <vt:lpstr>'м.р. Безенчукский'!razdel_16</vt:lpstr>
      <vt:lpstr>'м.р. Богатовский'!razdel_16</vt:lpstr>
      <vt:lpstr>'м.р. Большеглушицкий'!razdel_16</vt:lpstr>
      <vt:lpstr>'м.р. Большечерниговский'!razdel_16</vt:lpstr>
      <vt:lpstr>'м.р. Борский'!razdel_16</vt:lpstr>
      <vt:lpstr>'м.р. Волжский'!razdel_16</vt:lpstr>
      <vt:lpstr>'м.р. Елховский'!razdel_16</vt:lpstr>
      <vt:lpstr>'м.р. Исаклинский'!razdel_16</vt:lpstr>
      <vt:lpstr>'м.р. Камышлинский'!razdel_16</vt:lpstr>
      <vt:lpstr>'м.р. Кинельский'!razdel_16</vt:lpstr>
      <vt:lpstr>'м.р. Клявлинский'!razdel_16</vt:lpstr>
      <vt:lpstr>'м.р. Кошкинский'!razdel_16</vt:lpstr>
      <vt:lpstr>'м.р. Красноармейский'!razdel_16</vt:lpstr>
      <vt:lpstr>'м.р. Красноярский'!razdel_16</vt:lpstr>
      <vt:lpstr>'м.р. Нефтегорский'!razdel_16</vt:lpstr>
      <vt:lpstr>'м.р. Пестравский'!razdel_16</vt:lpstr>
      <vt:lpstr>'м.р. Похвистневский'!razdel_16</vt:lpstr>
      <vt:lpstr>'м.р. Сергиевский'!razdel_16</vt:lpstr>
      <vt:lpstr>'м.р. Ставропольский'!razdel_16</vt:lpstr>
      <vt:lpstr>'м.р. Сызранский'!razdel_16</vt:lpstr>
      <vt:lpstr>'м.р. Хворостянский'!razdel_16</vt:lpstr>
      <vt:lpstr>'м.р. Челно-Вершинский'!razdel_16</vt:lpstr>
      <vt:lpstr>'м.р. Шенталинский'!razdel_16</vt:lpstr>
      <vt:lpstr>'м.р. Шигонский'!razdel_16</vt:lpstr>
      <vt:lpstr>'м.р.Кинель-Черкасский '!razdel_16</vt:lpstr>
      <vt:lpstr>ОУ!razdel_16</vt:lpstr>
      <vt:lpstr>ПУ!razdel_16</vt:lpstr>
      <vt:lpstr>СВУ!razdel_16</vt:lpstr>
      <vt:lpstr>СЗ!razdel_16</vt:lpstr>
      <vt:lpstr>СУ!razdel_16</vt:lpstr>
      <vt:lpstr>ЦУ!razdel_16</vt:lpstr>
      <vt:lpstr>ЮВУ!razdel_16</vt:lpstr>
      <vt:lpstr>ЮЗУ!razdel_16</vt:lpstr>
      <vt:lpstr>ЮУ!razdel_16</vt:lpstr>
      <vt:lpstr>razdel_16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